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TRASPARENZA\2026\"/>
    </mc:Choice>
  </mc:AlternateContent>
  <xr:revisionPtr revIDLastSave="0" documentId="8_{3AA3F0F8-51CA-41F3-BD83-D58955AED4B7}" xr6:coauthVersionLast="47" xr6:coauthVersionMax="47" xr10:uidLastSave="{00000000-0000-0000-0000-000000000000}"/>
  <bookViews>
    <workbookView xWindow="28680" yWindow="-150" windowWidth="29040" windowHeight="15840" xr2:uid="{5ECA8156-D8BA-4EFA-AD64-DCDAF4CA4E98}"/>
  </bookViews>
  <sheets>
    <sheet name="Consuntivo 2025" sheetId="1" r:id="rId1"/>
  </sheets>
  <externalReferences>
    <externalReference r:id="rId2"/>
  </externalReferences>
  <definedNames>
    <definedName name="_xlnm.Print_Area" localSheetId="0">'Consuntivo 2025'!$A$1:$K$32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G29" i="1"/>
  <c r="J29" i="1" s="1"/>
  <c r="K29" i="1" s="1"/>
  <c r="F29" i="1"/>
  <c r="E29" i="1"/>
  <c r="D29" i="1"/>
  <c r="C29" i="1"/>
  <c r="J27" i="1"/>
  <c r="G27" i="1"/>
  <c r="D27" i="1"/>
  <c r="C27" i="1"/>
  <c r="F27" i="1" s="1"/>
  <c r="H22" i="1"/>
  <c r="G20" i="1"/>
  <c r="J20" i="1" s="1"/>
  <c r="K20" i="1" s="1"/>
  <c r="F20" i="1"/>
  <c r="D20" i="1"/>
  <c r="J18" i="1"/>
  <c r="I18" i="1"/>
  <c r="G18" i="1"/>
  <c r="E18" i="1"/>
  <c r="F18" i="1" s="1"/>
  <c r="D18" i="1"/>
  <c r="C18" i="1"/>
  <c r="J16" i="1"/>
  <c r="I16" i="1"/>
  <c r="H16" i="1"/>
  <c r="E16" i="1"/>
  <c r="F16" i="1" s="1"/>
  <c r="D16" i="1"/>
  <c r="C16" i="1"/>
  <c r="J14" i="1"/>
  <c r="I14" i="1"/>
  <c r="H14" i="1"/>
  <c r="E14" i="1"/>
  <c r="F14" i="1" s="1"/>
  <c r="D14" i="1"/>
  <c r="C14" i="1"/>
  <c r="J12" i="1"/>
  <c r="K12" i="1" s="1"/>
  <c r="I12" i="1"/>
  <c r="H12" i="1"/>
  <c r="G12" i="1"/>
  <c r="F12" i="1"/>
  <c r="E12" i="1"/>
  <c r="D12" i="1"/>
  <c r="J10" i="1"/>
  <c r="I10" i="1"/>
  <c r="E10" i="1"/>
  <c r="D10" i="1"/>
  <c r="C10" i="1"/>
  <c r="F10" i="1" s="1"/>
  <c r="I8" i="1"/>
  <c r="I22" i="1" s="1"/>
  <c r="G8" i="1"/>
  <c r="G22" i="1" s="1"/>
  <c r="E8" i="1"/>
  <c r="E22" i="1" s="1"/>
  <c r="D8" i="1"/>
  <c r="D22" i="1" s="1"/>
  <c r="C8" i="1"/>
  <c r="C22" i="1" s="1"/>
  <c r="K14" i="1" l="1"/>
  <c r="K18" i="1"/>
  <c r="K10" i="1"/>
  <c r="K16" i="1"/>
  <c r="J8" i="1"/>
  <c r="F8" i="1"/>
  <c r="F22" i="1" s="1"/>
  <c r="J22" i="1" l="1"/>
  <c r="K22" i="1" s="1"/>
  <c r="K8" i="1"/>
</calcChain>
</file>

<file path=xl/sharedStrings.xml><?xml version="1.0" encoding="utf-8"?>
<sst xmlns="http://schemas.openxmlformats.org/spreadsheetml/2006/main" count="49" uniqueCount="36">
  <si>
    <t xml:space="preserve">SERVIZI PUBBLICI A DOMANDA INDIVIDUALE - Consuntivo 2025                         </t>
  </si>
  <si>
    <t>SERVIZIO</t>
  </si>
  <si>
    <t>COSTI</t>
  </si>
  <si>
    <t>RICAVI</t>
  </si>
  <si>
    <t>% COPERTURA</t>
  </si>
  <si>
    <t>Personale</t>
  </si>
  <si>
    <t>Beni e Servizi</t>
  </si>
  <si>
    <t>Ammortam.</t>
  </si>
  <si>
    <t>TOTALE</t>
  </si>
  <si>
    <t>Cittadini</t>
  </si>
  <si>
    <t>Sponsorizzazioni</t>
  </si>
  <si>
    <t>Contributi</t>
  </si>
  <si>
    <t>Utenza</t>
  </si>
  <si>
    <t xml:space="preserve"> </t>
  </si>
  <si>
    <t>Immobili</t>
  </si>
  <si>
    <t>(A)</t>
  </si>
  <si>
    <t>ed altro</t>
  </si>
  <si>
    <t>(B)</t>
  </si>
  <si>
    <t>Asilo Nido</t>
  </si>
  <si>
    <t>€</t>
  </si>
  <si>
    <t xml:space="preserve">Mense  </t>
  </si>
  <si>
    <t>Scolastiche (1)</t>
  </si>
  <si>
    <t>Mercati</t>
  </si>
  <si>
    <t>Fiere</t>
  </si>
  <si>
    <t xml:space="preserve">Spettacoli </t>
  </si>
  <si>
    <t>Vari</t>
  </si>
  <si>
    <t xml:space="preserve">Pinacoteca,  </t>
  </si>
  <si>
    <t>Musei</t>
  </si>
  <si>
    <t xml:space="preserve">Impianti  </t>
  </si>
  <si>
    <t>Sportivi</t>
  </si>
  <si>
    <t>Parcheggi</t>
  </si>
  <si>
    <t xml:space="preserve">Illuminazione </t>
  </si>
  <si>
    <t>Votiva</t>
  </si>
  <si>
    <t>Trasporti</t>
  </si>
  <si>
    <t>Scolastici</t>
  </si>
  <si>
    <t>N.B.  Gli ammortamenti relativi ai beni immobili sono stati considerati secondo il principio fiscale.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</si>
</sst>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"/>
    <numFmt numFmtId="165" formatCode="#,##0_ ;\-#,##0\ "/>
    <numFmt numFmtId="166" formatCode="_-&quot;L.&quot;\ * #,##0_-;\-&quot;L.&quot;\ * #,##0_-;_-&quot;L.&quot;\ * &quot;-&quot;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Arial Narrow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7" fillId="0" borderId="0" xfId="0" applyFont="1"/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quotePrefix="1" applyFont="1" applyBorder="1" applyAlignment="1">
      <alignment horizontal="right" wrapText="1"/>
    </xf>
    <xf numFmtId="0" fontId="6" fillId="0" borderId="12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3" borderId="21" xfId="0" applyFont="1" applyFill="1" applyBorder="1" applyAlignment="1">
      <alignment wrapText="1"/>
    </xf>
    <xf numFmtId="164" fontId="6" fillId="0" borderId="20" xfId="0" applyNumberFormat="1" applyFont="1" applyBorder="1"/>
    <xf numFmtId="4" fontId="6" fillId="0" borderId="22" xfId="0" applyNumberFormat="1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/>
    <xf numFmtId="4" fontId="6" fillId="0" borderId="20" xfId="0" applyNumberFormat="1" applyFont="1" applyBorder="1"/>
    <xf numFmtId="4" fontId="6" fillId="0" borderId="17" xfId="0" applyNumberFormat="1" applyFont="1" applyBorder="1"/>
    <xf numFmtId="10" fontId="6" fillId="0" borderId="21" xfId="1" applyNumberFormat="1" applyFont="1" applyFill="1" applyBorder="1"/>
    <xf numFmtId="0" fontId="6" fillId="3" borderId="14" xfId="0" applyFont="1" applyFill="1" applyBorder="1" applyAlignment="1">
      <alignment wrapText="1"/>
    </xf>
    <xf numFmtId="165" fontId="6" fillId="0" borderId="15" xfId="0" quotePrefix="1" applyNumberFormat="1" applyFont="1" applyBorder="1" applyAlignment="1">
      <alignment horizontal="right"/>
    </xf>
    <xf numFmtId="165" fontId="6" fillId="0" borderId="16" xfId="0" quotePrefix="1" applyNumberFormat="1" applyFont="1" applyBorder="1" applyAlignment="1">
      <alignment horizontal="right"/>
    </xf>
    <xf numFmtId="3" fontId="6" fillId="0" borderId="23" xfId="0" applyNumberFormat="1" applyFont="1" applyBorder="1"/>
    <xf numFmtId="3" fontId="6" fillId="0" borderId="24" xfId="0" applyNumberFormat="1" applyFont="1" applyBorder="1" applyAlignment="1">
      <alignment horizontal="right"/>
    </xf>
    <xf numFmtId="3" fontId="6" fillId="0" borderId="25" xfId="0" quotePrefix="1" applyNumberFormat="1" applyFont="1" applyBorder="1" applyAlignment="1">
      <alignment horizontal="right"/>
    </xf>
    <xf numFmtId="3" fontId="6" fillId="0" borderId="15" xfId="0" applyNumberFormat="1" applyFont="1" applyBorder="1"/>
    <xf numFmtId="3" fontId="6" fillId="0" borderId="23" xfId="0" quotePrefix="1" applyNumberFormat="1" applyFont="1" applyBorder="1" applyAlignment="1">
      <alignment horizontal="right"/>
    </xf>
    <xf numFmtId="10" fontId="6" fillId="0" borderId="26" xfId="1" applyNumberFormat="1" applyFont="1" applyFill="1" applyBorder="1"/>
    <xf numFmtId="4" fontId="8" fillId="0" borderId="15" xfId="0" applyNumberFormat="1" applyFont="1" applyBorder="1" applyAlignment="1">
      <alignment horizontal="left" wrapText="1"/>
    </xf>
    <xf numFmtId="3" fontId="8" fillId="0" borderId="16" xfId="0" applyNumberFormat="1" applyFont="1" applyBorder="1"/>
    <xf numFmtId="3" fontId="8" fillId="0" borderId="23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8" fillId="0" borderId="25" xfId="0" quotePrefix="1" applyNumberFormat="1" applyFont="1" applyBorder="1" applyAlignment="1">
      <alignment horizontal="right"/>
    </xf>
    <xf numFmtId="3" fontId="8" fillId="0" borderId="15" xfId="0" applyNumberFormat="1" applyFont="1" applyBorder="1"/>
    <xf numFmtId="3" fontId="8" fillId="0" borderId="23" xfId="0" applyNumberFormat="1" applyFont="1" applyBorder="1"/>
    <xf numFmtId="3" fontId="8" fillId="0" borderId="25" xfId="0" applyNumberFormat="1" applyFont="1" applyBorder="1"/>
    <xf numFmtId="10" fontId="6" fillId="0" borderId="14" xfId="1" applyNumberFormat="1" applyFont="1" applyFill="1" applyBorder="1"/>
    <xf numFmtId="165" fontId="6" fillId="0" borderId="15" xfId="0" applyNumberFormat="1" applyFont="1" applyBorder="1"/>
    <xf numFmtId="0" fontId="6" fillId="0" borderId="27" xfId="0" quotePrefix="1" applyFont="1" applyBorder="1" applyAlignment="1">
      <alignment horizontal="right" wrapText="1"/>
    </xf>
    <xf numFmtId="3" fontId="6" fillId="0" borderId="25" xfId="0" applyNumberFormat="1" applyFont="1" applyBorder="1"/>
    <xf numFmtId="165" fontId="6" fillId="0" borderId="16" xfId="0" applyNumberFormat="1" applyFont="1" applyBorder="1"/>
    <xf numFmtId="0" fontId="6" fillId="0" borderId="28" xfId="0" quotePrefix="1" applyFont="1" applyBorder="1" applyAlignment="1">
      <alignment horizontal="right" wrapText="1"/>
    </xf>
    <xf numFmtId="0" fontId="6" fillId="0" borderId="23" xfId="0" quotePrefix="1" applyFont="1" applyBorder="1" applyAlignment="1">
      <alignment horizontal="right" wrapText="1"/>
    </xf>
    <xf numFmtId="0" fontId="6" fillId="3" borderId="26" xfId="0" applyFont="1" applyFill="1" applyBorder="1" applyAlignment="1">
      <alignment wrapText="1"/>
    </xf>
    <xf numFmtId="164" fontId="6" fillId="0" borderId="29" xfId="0" applyNumberFormat="1" applyFont="1" applyBorder="1"/>
    <xf numFmtId="4" fontId="6" fillId="0" borderId="30" xfId="0" applyNumberFormat="1" applyFont="1" applyBorder="1"/>
    <xf numFmtId="4" fontId="6" fillId="0" borderId="30" xfId="0" applyNumberFormat="1" applyFont="1" applyBorder="1" applyAlignment="1">
      <alignment horizontal="right"/>
    </xf>
    <xf numFmtId="0" fontId="6" fillId="0" borderId="31" xfId="0" quotePrefix="1" applyFont="1" applyBorder="1" applyAlignment="1">
      <alignment horizontal="right" wrapText="1"/>
    </xf>
    <xf numFmtId="4" fontId="6" fillId="0" borderId="28" xfId="0" applyNumberFormat="1" applyFont="1" applyBorder="1"/>
    <xf numFmtId="4" fontId="6" fillId="0" borderId="31" xfId="0" applyNumberFormat="1" applyFont="1" applyBorder="1"/>
    <xf numFmtId="164" fontId="6" fillId="0" borderId="32" xfId="0" applyNumberFormat="1" applyFont="1" applyBorder="1"/>
    <xf numFmtId="4" fontId="6" fillId="0" borderId="17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left" wrapText="1"/>
    </xf>
    <xf numFmtId="3" fontId="8" fillId="0" borderId="13" xfId="0" applyNumberFormat="1" applyFont="1" applyBorder="1"/>
    <xf numFmtId="3" fontId="8" fillId="0" borderId="12" xfId="0" applyNumberFormat="1" applyFont="1" applyBorder="1"/>
    <xf numFmtId="3" fontId="8" fillId="0" borderId="9" xfId="0" applyNumberFormat="1" applyFont="1" applyBorder="1"/>
    <xf numFmtId="10" fontId="6" fillId="0" borderId="8" xfId="1" applyNumberFormat="1" applyFont="1" applyFill="1" applyBorder="1"/>
    <xf numFmtId="0" fontId="6" fillId="3" borderId="33" xfId="0" applyFont="1" applyFill="1" applyBorder="1"/>
    <xf numFmtId="164" fontId="6" fillId="0" borderId="34" xfId="0" applyNumberFormat="1" applyFont="1" applyBorder="1"/>
    <xf numFmtId="4" fontId="6" fillId="0" borderId="35" xfId="0" applyNumberFormat="1" applyFont="1" applyBorder="1"/>
    <xf numFmtId="4" fontId="6" fillId="0" borderId="36" xfId="0" applyNumberFormat="1" applyFont="1" applyBorder="1"/>
    <xf numFmtId="4" fontId="6" fillId="0" borderId="37" xfId="0" applyNumberFormat="1" applyFont="1" applyBorder="1"/>
    <xf numFmtId="10" fontId="6" fillId="0" borderId="33" xfId="1" applyNumberFormat="1" applyFont="1" applyFill="1" applyBorder="1"/>
    <xf numFmtId="10" fontId="7" fillId="0" borderId="0" xfId="0" applyNumberFormat="1" applyFont="1"/>
    <xf numFmtId="4" fontId="0" fillId="0" borderId="0" xfId="0" applyNumberFormat="1"/>
    <xf numFmtId="10" fontId="0" fillId="0" borderId="0" xfId="0" applyNumberFormat="1"/>
    <xf numFmtId="0" fontId="9" fillId="0" borderId="0" xfId="0" applyFont="1"/>
    <xf numFmtId="166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10" fontId="9" fillId="0" borderId="0" xfId="0" applyNumberFormat="1" applyFont="1"/>
    <xf numFmtId="0" fontId="6" fillId="3" borderId="8" xfId="0" applyFont="1" applyFill="1" applyBorder="1" applyAlignment="1">
      <alignment wrapText="1"/>
    </xf>
    <xf numFmtId="165" fontId="6" fillId="0" borderId="9" xfId="0" quotePrefix="1" applyNumberFormat="1" applyFont="1" applyBorder="1" applyAlignment="1">
      <alignment horizontal="right"/>
    </xf>
    <xf numFmtId="165" fontId="6" fillId="0" borderId="10" xfId="0" quotePrefix="1" applyNumberFormat="1" applyFont="1" applyBorder="1" applyAlignment="1">
      <alignment horizontal="right"/>
    </xf>
    <xf numFmtId="3" fontId="6" fillId="0" borderId="13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9" xfId="0" applyNumberFormat="1" applyFont="1" applyBorder="1"/>
    <xf numFmtId="164" fontId="6" fillId="0" borderId="38" xfId="0" applyNumberFormat="1" applyFont="1" applyBorder="1"/>
    <xf numFmtId="4" fontId="6" fillId="0" borderId="23" xfId="0" applyNumberFormat="1" applyFont="1" applyBorder="1"/>
    <xf numFmtId="4" fontId="6" fillId="0" borderId="23" xfId="0" applyNumberFormat="1" applyFont="1" applyBorder="1" applyAlignment="1">
      <alignment horizontal="right"/>
    </xf>
    <xf numFmtId="4" fontId="6" fillId="0" borderId="25" xfId="0" applyNumberFormat="1" applyFont="1" applyBorder="1"/>
    <xf numFmtId="4" fontId="6" fillId="0" borderId="15" xfId="0" applyNumberFormat="1" applyFont="1" applyBorder="1"/>
    <xf numFmtId="0" fontId="6" fillId="3" borderId="33" xfId="0" applyFont="1" applyFill="1" applyBorder="1" applyAlignment="1">
      <alignment wrapText="1"/>
    </xf>
    <xf numFmtId="49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0" fillId="0" borderId="24" xfId="0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SUNTIVI\CONSUNTIVO%202025\SERVIZI%20A%20DOMANDA%20INDIVIDUALE%20-%20CONSUNTIVO2025.xls" TargetMode="External"/><Relationship Id="rId1" Type="http://schemas.openxmlformats.org/officeDocument/2006/relationships/externalLinkPath" Target="/CONSUNTIVI/CONSUNTIVO%202025/SERVIZI%20A%20DOMANDA%20INDIVIDUALE%20-%20CONSUNTIVO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ntivo 2025"/>
      <sheetName val="Asilo 2025"/>
      <sheetName val="Mense 2025"/>
      <sheetName val="Mercati 2025"/>
      <sheetName val="Teatro 2025"/>
      <sheetName val="Pinacoteca 2025"/>
      <sheetName val="Centri sportivi 2025"/>
      <sheetName val=" Lampade 2025"/>
      <sheetName val="Trasporti scolastici 2025"/>
      <sheetName val="Parcheggi 2025"/>
    </sheetNames>
    <sheetDataSet>
      <sheetData sheetId="0"/>
      <sheetData sheetId="1">
        <row r="7">
          <cell r="C7">
            <v>315732.95</v>
          </cell>
        </row>
        <row r="8">
          <cell r="C8">
            <v>154379.60999999999</v>
          </cell>
        </row>
        <row r="12">
          <cell r="F12">
            <v>46336.09</v>
          </cell>
        </row>
        <row r="23">
          <cell r="F23">
            <v>128296.6</v>
          </cell>
        </row>
      </sheetData>
      <sheetData sheetId="2">
        <row r="7">
          <cell r="C7">
            <v>0</v>
          </cell>
        </row>
        <row r="12">
          <cell r="G12">
            <v>0</v>
          </cell>
        </row>
        <row r="17">
          <cell r="H17">
            <v>528807.48</v>
          </cell>
        </row>
        <row r="22">
          <cell r="G22">
            <v>0</v>
          </cell>
        </row>
        <row r="23">
          <cell r="G23">
            <v>0</v>
          </cell>
        </row>
      </sheetData>
      <sheetData sheetId="3">
        <row r="6">
          <cell r="F6">
            <v>296037.78000000003</v>
          </cell>
        </row>
        <row r="11">
          <cell r="F11">
            <v>0</v>
          </cell>
        </row>
        <row r="20">
          <cell r="F20">
            <v>18242.97</v>
          </cell>
        </row>
        <row r="21">
          <cell r="F21">
            <v>180508.9</v>
          </cell>
        </row>
      </sheetData>
      <sheetData sheetId="4">
        <row r="8">
          <cell r="C8">
            <v>1443831.9</v>
          </cell>
        </row>
        <row r="11">
          <cell r="F11">
            <v>131656.66</v>
          </cell>
        </row>
        <row r="15">
          <cell r="F15">
            <v>0</v>
          </cell>
        </row>
        <row r="22">
          <cell r="F22">
            <v>228993.11</v>
          </cell>
        </row>
        <row r="23">
          <cell r="F23">
            <v>32500</v>
          </cell>
        </row>
        <row r="24">
          <cell r="F24">
            <v>32813.879999999997</v>
          </cell>
        </row>
      </sheetData>
      <sheetData sheetId="5">
        <row r="7">
          <cell r="C7">
            <v>68457.460000000006</v>
          </cell>
        </row>
        <row r="8">
          <cell r="C8">
            <v>433352.93</v>
          </cell>
        </row>
        <row r="11">
          <cell r="F11">
            <v>66057.52</v>
          </cell>
        </row>
        <row r="25">
          <cell r="F25">
            <v>60874.54</v>
          </cell>
        </row>
        <row r="26">
          <cell r="F26">
            <v>104301.49</v>
          </cell>
        </row>
      </sheetData>
      <sheetData sheetId="6">
        <row r="8">
          <cell r="C8">
            <v>843816.02</v>
          </cell>
        </row>
        <row r="11">
          <cell r="F11">
            <v>238522.67</v>
          </cell>
        </row>
        <row r="28">
          <cell r="F28">
            <v>171535.27</v>
          </cell>
        </row>
      </sheetData>
      <sheetData sheetId="7">
        <row r="6">
          <cell r="F6">
            <v>35039.24</v>
          </cell>
        </row>
        <row r="11">
          <cell r="F11">
            <v>5581.39</v>
          </cell>
        </row>
        <row r="22">
          <cell r="F22">
            <v>187972.51</v>
          </cell>
        </row>
      </sheetData>
      <sheetData sheetId="8">
        <row r="7">
          <cell r="C7">
            <v>554506.86</v>
          </cell>
        </row>
        <row r="8">
          <cell r="C8">
            <v>367409.7</v>
          </cell>
        </row>
        <row r="11">
          <cell r="F11">
            <v>0</v>
          </cell>
        </row>
        <row r="28">
          <cell r="F28">
            <v>98594.47</v>
          </cell>
        </row>
      </sheetData>
      <sheetData sheetId="9">
        <row r="18">
          <cell r="G18">
            <v>174356.28</v>
          </cell>
        </row>
        <row r="26">
          <cell r="G26">
            <v>5998.8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C7DF-E076-4716-8A83-C4EE7B793B89}">
  <sheetPr>
    <pageSetUpPr fitToPage="1"/>
  </sheetPr>
  <dimension ref="A1:P49"/>
  <sheetViews>
    <sheetView tabSelected="1" zoomScaleNormal="100" workbookViewId="0">
      <selection activeCell="T5" sqref="T5"/>
    </sheetView>
  </sheetViews>
  <sheetFormatPr defaultRowHeight="12.75" x14ac:dyDescent="0.2"/>
  <cols>
    <col min="1" max="1" width="12.140625" style="119" customWidth="1"/>
    <col min="2" max="2" width="3.7109375" customWidth="1"/>
    <col min="3" max="5" width="12.7109375" customWidth="1"/>
    <col min="6" max="6" width="14.42578125" customWidth="1"/>
    <col min="7" max="7" width="12.7109375" customWidth="1"/>
    <col min="8" max="8" width="13.85546875" bestFit="1" customWidth="1"/>
    <col min="9" max="9" width="12.7109375" customWidth="1"/>
    <col min="10" max="10" width="18.140625" customWidth="1"/>
    <col min="11" max="11" width="16.42578125" customWidth="1"/>
    <col min="12" max="12" width="15.42578125" customWidth="1"/>
    <col min="14" max="14" width="11.7109375" bestFit="1" customWidth="1"/>
    <col min="257" max="257" width="12.140625" customWidth="1"/>
    <col min="258" max="258" width="3.7109375" customWidth="1"/>
    <col min="259" max="261" width="12.7109375" customWidth="1"/>
    <col min="262" max="262" width="14.42578125" customWidth="1"/>
    <col min="263" max="263" width="12.7109375" customWidth="1"/>
    <col min="264" max="264" width="13.85546875" bestFit="1" customWidth="1"/>
    <col min="265" max="265" width="12.7109375" customWidth="1"/>
    <col min="266" max="266" width="18.140625" customWidth="1"/>
    <col min="267" max="267" width="16.42578125" customWidth="1"/>
    <col min="268" max="268" width="15.42578125" customWidth="1"/>
    <col min="270" max="270" width="11.7109375" bestFit="1" customWidth="1"/>
    <col min="513" max="513" width="12.140625" customWidth="1"/>
    <col min="514" max="514" width="3.7109375" customWidth="1"/>
    <col min="515" max="517" width="12.7109375" customWidth="1"/>
    <col min="518" max="518" width="14.42578125" customWidth="1"/>
    <col min="519" max="519" width="12.7109375" customWidth="1"/>
    <col min="520" max="520" width="13.85546875" bestFit="1" customWidth="1"/>
    <col min="521" max="521" width="12.7109375" customWidth="1"/>
    <col min="522" max="522" width="18.140625" customWidth="1"/>
    <col min="523" max="523" width="16.42578125" customWidth="1"/>
    <col min="524" max="524" width="15.42578125" customWidth="1"/>
    <col min="526" max="526" width="11.7109375" bestFit="1" customWidth="1"/>
    <col min="769" max="769" width="12.140625" customWidth="1"/>
    <col min="770" max="770" width="3.7109375" customWidth="1"/>
    <col min="771" max="773" width="12.7109375" customWidth="1"/>
    <col min="774" max="774" width="14.42578125" customWidth="1"/>
    <col min="775" max="775" width="12.7109375" customWidth="1"/>
    <col min="776" max="776" width="13.85546875" bestFit="1" customWidth="1"/>
    <col min="777" max="777" width="12.7109375" customWidth="1"/>
    <col min="778" max="778" width="18.140625" customWidth="1"/>
    <col min="779" max="779" width="16.42578125" customWidth="1"/>
    <col min="780" max="780" width="15.42578125" customWidth="1"/>
    <col min="782" max="782" width="11.7109375" bestFit="1" customWidth="1"/>
    <col min="1025" max="1025" width="12.140625" customWidth="1"/>
    <col min="1026" max="1026" width="3.7109375" customWidth="1"/>
    <col min="1027" max="1029" width="12.7109375" customWidth="1"/>
    <col min="1030" max="1030" width="14.42578125" customWidth="1"/>
    <col min="1031" max="1031" width="12.7109375" customWidth="1"/>
    <col min="1032" max="1032" width="13.85546875" bestFit="1" customWidth="1"/>
    <col min="1033" max="1033" width="12.7109375" customWidth="1"/>
    <col min="1034" max="1034" width="18.140625" customWidth="1"/>
    <col min="1035" max="1035" width="16.42578125" customWidth="1"/>
    <col min="1036" max="1036" width="15.42578125" customWidth="1"/>
    <col min="1038" max="1038" width="11.7109375" bestFit="1" customWidth="1"/>
    <col min="1281" max="1281" width="12.140625" customWidth="1"/>
    <col min="1282" max="1282" width="3.7109375" customWidth="1"/>
    <col min="1283" max="1285" width="12.7109375" customWidth="1"/>
    <col min="1286" max="1286" width="14.42578125" customWidth="1"/>
    <col min="1287" max="1287" width="12.7109375" customWidth="1"/>
    <col min="1288" max="1288" width="13.85546875" bestFit="1" customWidth="1"/>
    <col min="1289" max="1289" width="12.7109375" customWidth="1"/>
    <col min="1290" max="1290" width="18.140625" customWidth="1"/>
    <col min="1291" max="1291" width="16.42578125" customWidth="1"/>
    <col min="1292" max="1292" width="15.42578125" customWidth="1"/>
    <col min="1294" max="1294" width="11.7109375" bestFit="1" customWidth="1"/>
    <col min="1537" max="1537" width="12.140625" customWidth="1"/>
    <col min="1538" max="1538" width="3.7109375" customWidth="1"/>
    <col min="1539" max="1541" width="12.7109375" customWidth="1"/>
    <col min="1542" max="1542" width="14.42578125" customWidth="1"/>
    <col min="1543" max="1543" width="12.7109375" customWidth="1"/>
    <col min="1544" max="1544" width="13.85546875" bestFit="1" customWidth="1"/>
    <col min="1545" max="1545" width="12.7109375" customWidth="1"/>
    <col min="1546" max="1546" width="18.140625" customWidth="1"/>
    <col min="1547" max="1547" width="16.42578125" customWidth="1"/>
    <col min="1548" max="1548" width="15.42578125" customWidth="1"/>
    <col min="1550" max="1550" width="11.7109375" bestFit="1" customWidth="1"/>
    <col min="1793" max="1793" width="12.140625" customWidth="1"/>
    <col min="1794" max="1794" width="3.7109375" customWidth="1"/>
    <col min="1795" max="1797" width="12.7109375" customWidth="1"/>
    <col min="1798" max="1798" width="14.42578125" customWidth="1"/>
    <col min="1799" max="1799" width="12.7109375" customWidth="1"/>
    <col min="1800" max="1800" width="13.85546875" bestFit="1" customWidth="1"/>
    <col min="1801" max="1801" width="12.7109375" customWidth="1"/>
    <col min="1802" max="1802" width="18.140625" customWidth="1"/>
    <col min="1803" max="1803" width="16.42578125" customWidth="1"/>
    <col min="1804" max="1804" width="15.42578125" customWidth="1"/>
    <col min="1806" max="1806" width="11.7109375" bestFit="1" customWidth="1"/>
    <col min="2049" max="2049" width="12.140625" customWidth="1"/>
    <col min="2050" max="2050" width="3.7109375" customWidth="1"/>
    <col min="2051" max="2053" width="12.7109375" customWidth="1"/>
    <col min="2054" max="2054" width="14.42578125" customWidth="1"/>
    <col min="2055" max="2055" width="12.7109375" customWidth="1"/>
    <col min="2056" max="2056" width="13.85546875" bestFit="1" customWidth="1"/>
    <col min="2057" max="2057" width="12.7109375" customWidth="1"/>
    <col min="2058" max="2058" width="18.140625" customWidth="1"/>
    <col min="2059" max="2059" width="16.42578125" customWidth="1"/>
    <col min="2060" max="2060" width="15.42578125" customWidth="1"/>
    <col min="2062" max="2062" width="11.7109375" bestFit="1" customWidth="1"/>
    <col min="2305" max="2305" width="12.140625" customWidth="1"/>
    <col min="2306" max="2306" width="3.7109375" customWidth="1"/>
    <col min="2307" max="2309" width="12.7109375" customWidth="1"/>
    <col min="2310" max="2310" width="14.42578125" customWidth="1"/>
    <col min="2311" max="2311" width="12.7109375" customWidth="1"/>
    <col min="2312" max="2312" width="13.85546875" bestFit="1" customWidth="1"/>
    <col min="2313" max="2313" width="12.7109375" customWidth="1"/>
    <col min="2314" max="2314" width="18.140625" customWidth="1"/>
    <col min="2315" max="2315" width="16.42578125" customWidth="1"/>
    <col min="2316" max="2316" width="15.42578125" customWidth="1"/>
    <col min="2318" max="2318" width="11.7109375" bestFit="1" customWidth="1"/>
    <col min="2561" max="2561" width="12.140625" customWidth="1"/>
    <col min="2562" max="2562" width="3.7109375" customWidth="1"/>
    <col min="2563" max="2565" width="12.7109375" customWidth="1"/>
    <col min="2566" max="2566" width="14.42578125" customWidth="1"/>
    <col min="2567" max="2567" width="12.7109375" customWidth="1"/>
    <col min="2568" max="2568" width="13.85546875" bestFit="1" customWidth="1"/>
    <col min="2569" max="2569" width="12.7109375" customWidth="1"/>
    <col min="2570" max="2570" width="18.140625" customWidth="1"/>
    <col min="2571" max="2571" width="16.42578125" customWidth="1"/>
    <col min="2572" max="2572" width="15.42578125" customWidth="1"/>
    <col min="2574" max="2574" width="11.7109375" bestFit="1" customWidth="1"/>
    <col min="2817" max="2817" width="12.140625" customWidth="1"/>
    <col min="2818" max="2818" width="3.7109375" customWidth="1"/>
    <col min="2819" max="2821" width="12.7109375" customWidth="1"/>
    <col min="2822" max="2822" width="14.42578125" customWidth="1"/>
    <col min="2823" max="2823" width="12.7109375" customWidth="1"/>
    <col min="2824" max="2824" width="13.85546875" bestFit="1" customWidth="1"/>
    <col min="2825" max="2825" width="12.7109375" customWidth="1"/>
    <col min="2826" max="2826" width="18.140625" customWidth="1"/>
    <col min="2827" max="2827" width="16.42578125" customWidth="1"/>
    <col min="2828" max="2828" width="15.42578125" customWidth="1"/>
    <col min="2830" max="2830" width="11.7109375" bestFit="1" customWidth="1"/>
    <col min="3073" max="3073" width="12.140625" customWidth="1"/>
    <col min="3074" max="3074" width="3.7109375" customWidth="1"/>
    <col min="3075" max="3077" width="12.7109375" customWidth="1"/>
    <col min="3078" max="3078" width="14.42578125" customWidth="1"/>
    <col min="3079" max="3079" width="12.7109375" customWidth="1"/>
    <col min="3080" max="3080" width="13.85546875" bestFit="1" customWidth="1"/>
    <col min="3081" max="3081" width="12.7109375" customWidth="1"/>
    <col min="3082" max="3082" width="18.140625" customWidth="1"/>
    <col min="3083" max="3083" width="16.42578125" customWidth="1"/>
    <col min="3084" max="3084" width="15.42578125" customWidth="1"/>
    <col min="3086" max="3086" width="11.7109375" bestFit="1" customWidth="1"/>
    <col min="3329" max="3329" width="12.140625" customWidth="1"/>
    <col min="3330" max="3330" width="3.7109375" customWidth="1"/>
    <col min="3331" max="3333" width="12.7109375" customWidth="1"/>
    <col min="3334" max="3334" width="14.42578125" customWidth="1"/>
    <col min="3335" max="3335" width="12.7109375" customWidth="1"/>
    <col min="3336" max="3336" width="13.85546875" bestFit="1" customWidth="1"/>
    <col min="3337" max="3337" width="12.7109375" customWidth="1"/>
    <col min="3338" max="3338" width="18.140625" customWidth="1"/>
    <col min="3339" max="3339" width="16.42578125" customWidth="1"/>
    <col min="3340" max="3340" width="15.42578125" customWidth="1"/>
    <col min="3342" max="3342" width="11.7109375" bestFit="1" customWidth="1"/>
    <col min="3585" max="3585" width="12.140625" customWidth="1"/>
    <col min="3586" max="3586" width="3.7109375" customWidth="1"/>
    <col min="3587" max="3589" width="12.7109375" customWidth="1"/>
    <col min="3590" max="3590" width="14.42578125" customWidth="1"/>
    <col min="3591" max="3591" width="12.7109375" customWidth="1"/>
    <col min="3592" max="3592" width="13.85546875" bestFit="1" customWidth="1"/>
    <col min="3593" max="3593" width="12.7109375" customWidth="1"/>
    <col min="3594" max="3594" width="18.140625" customWidth="1"/>
    <col min="3595" max="3595" width="16.42578125" customWidth="1"/>
    <col min="3596" max="3596" width="15.42578125" customWidth="1"/>
    <col min="3598" max="3598" width="11.7109375" bestFit="1" customWidth="1"/>
    <col min="3841" max="3841" width="12.140625" customWidth="1"/>
    <col min="3842" max="3842" width="3.7109375" customWidth="1"/>
    <col min="3843" max="3845" width="12.7109375" customWidth="1"/>
    <col min="3846" max="3846" width="14.42578125" customWidth="1"/>
    <col min="3847" max="3847" width="12.7109375" customWidth="1"/>
    <col min="3848" max="3848" width="13.85546875" bestFit="1" customWidth="1"/>
    <col min="3849" max="3849" width="12.7109375" customWidth="1"/>
    <col min="3850" max="3850" width="18.140625" customWidth="1"/>
    <col min="3851" max="3851" width="16.42578125" customWidth="1"/>
    <col min="3852" max="3852" width="15.42578125" customWidth="1"/>
    <col min="3854" max="3854" width="11.7109375" bestFit="1" customWidth="1"/>
    <col min="4097" max="4097" width="12.140625" customWidth="1"/>
    <col min="4098" max="4098" width="3.7109375" customWidth="1"/>
    <col min="4099" max="4101" width="12.7109375" customWidth="1"/>
    <col min="4102" max="4102" width="14.42578125" customWidth="1"/>
    <col min="4103" max="4103" width="12.7109375" customWidth="1"/>
    <col min="4104" max="4104" width="13.85546875" bestFit="1" customWidth="1"/>
    <col min="4105" max="4105" width="12.7109375" customWidth="1"/>
    <col min="4106" max="4106" width="18.140625" customWidth="1"/>
    <col min="4107" max="4107" width="16.42578125" customWidth="1"/>
    <col min="4108" max="4108" width="15.42578125" customWidth="1"/>
    <col min="4110" max="4110" width="11.7109375" bestFit="1" customWidth="1"/>
    <col min="4353" max="4353" width="12.140625" customWidth="1"/>
    <col min="4354" max="4354" width="3.7109375" customWidth="1"/>
    <col min="4355" max="4357" width="12.7109375" customWidth="1"/>
    <col min="4358" max="4358" width="14.42578125" customWidth="1"/>
    <col min="4359" max="4359" width="12.7109375" customWidth="1"/>
    <col min="4360" max="4360" width="13.85546875" bestFit="1" customWidth="1"/>
    <col min="4361" max="4361" width="12.7109375" customWidth="1"/>
    <col min="4362" max="4362" width="18.140625" customWidth="1"/>
    <col min="4363" max="4363" width="16.42578125" customWidth="1"/>
    <col min="4364" max="4364" width="15.42578125" customWidth="1"/>
    <col min="4366" max="4366" width="11.7109375" bestFit="1" customWidth="1"/>
    <col min="4609" max="4609" width="12.140625" customWidth="1"/>
    <col min="4610" max="4610" width="3.7109375" customWidth="1"/>
    <col min="4611" max="4613" width="12.7109375" customWidth="1"/>
    <col min="4614" max="4614" width="14.42578125" customWidth="1"/>
    <col min="4615" max="4615" width="12.7109375" customWidth="1"/>
    <col min="4616" max="4616" width="13.85546875" bestFit="1" customWidth="1"/>
    <col min="4617" max="4617" width="12.7109375" customWidth="1"/>
    <col min="4618" max="4618" width="18.140625" customWidth="1"/>
    <col min="4619" max="4619" width="16.42578125" customWidth="1"/>
    <col min="4620" max="4620" width="15.42578125" customWidth="1"/>
    <col min="4622" max="4622" width="11.7109375" bestFit="1" customWidth="1"/>
    <col min="4865" max="4865" width="12.140625" customWidth="1"/>
    <col min="4866" max="4866" width="3.7109375" customWidth="1"/>
    <col min="4867" max="4869" width="12.7109375" customWidth="1"/>
    <col min="4870" max="4870" width="14.42578125" customWidth="1"/>
    <col min="4871" max="4871" width="12.7109375" customWidth="1"/>
    <col min="4872" max="4872" width="13.85546875" bestFit="1" customWidth="1"/>
    <col min="4873" max="4873" width="12.7109375" customWidth="1"/>
    <col min="4874" max="4874" width="18.140625" customWidth="1"/>
    <col min="4875" max="4875" width="16.42578125" customWidth="1"/>
    <col min="4876" max="4876" width="15.42578125" customWidth="1"/>
    <col min="4878" max="4878" width="11.7109375" bestFit="1" customWidth="1"/>
    <col min="5121" max="5121" width="12.140625" customWidth="1"/>
    <col min="5122" max="5122" width="3.7109375" customWidth="1"/>
    <col min="5123" max="5125" width="12.7109375" customWidth="1"/>
    <col min="5126" max="5126" width="14.42578125" customWidth="1"/>
    <col min="5127" max="5127" width="12.7109375" customWidth="1"/>
    <col min="5128" max="5128" width="13.85546875" bestFit="1" customWidth="1"/>
    <col min="5129" max="5129" width="12.7109375" customWidth="1"/>
    <col min="5130" max="5130" width="18.140625" customWidth="1"/>
    <col min="5131" max="5131" width="16.42578125" customWidth="1"/>
    <col min="5132" max="5132" width="15.42578125" customWidth="1"/>
    <col min="5134" max="5134" width="11.7109375" bestFit="1" customWidth="1"/>
    <col min="5377" max="5377" width="12.140625" customWidth="1"/>
    <col min="5378" max="5378" width="3.7109375" customWidth="1"/>
    <col min="5379" max="5381" width="12.7109375" customWidth="1"/>
    <col min="5382" max="5382" width="14.42578125" customWidth="1"/>
    <col min="5383" max="5383" width="12.7109375" customWidth="1"/>
    <col min="5384" max="5384" width="13.85546875" bestFit="1" customWidth="1"/>
    <col min="5385" max="5385" width="12.7109375" customWidth="1"/>
    <col min="5386" max="5386" width="18.140625" customWidth="1"/>
    <col min="5387" max="5387" width="16.42578125" customWidth="1"/>
    <col min="5388" max="5388" width="15.42578125" customWidth="1"/>
    <col min="5390" max="5390" width="11.7109375" bestFit="1" customWidth="1"/>
    <col min="5633" max="5633" width="12.140625" customWidth="1"/>
    <col min="5634" max="5634" width="3.7109375" customWidth="1"/>
    <col min="5635" max="5637" width="12.7109375" customWidth="1"/>
    <col min="5638" max="5638" width="14.42578125" customWidth="1"/>
    <col min="5639" max="5639" width="12.7109375" customWidth="1"/>
    <col min="5640" max="5640" width="13.85546875" bestFit="1" customWidth="1"/>
    <col min="5641" max="5641" width="12.7109375" customWidth="1"/>
    <col min="5642" max="5642" width="18.140625" customWidth="1"/>
    <col min="5643" max="5643" width="16.42578125" customWidth="1"/>
    <col min="5644" max="5644" width="15.42578125" customWidth="1"/>
    <col min="5646" max="5646" width="11.7109375" bestFit="1" customWidth="1"/>
    <col min="5889" max="5889" width="12.140625" customWidth="1"/>
    <col min="5890" max="5890" width="3.7109375" customWidth="1"/>
    <col min="5891" max="5893" width="12.7109375" customWidth="1"/>
    <col min="5894" max="5894" width="14.42578125" customWidth="1"/>
    <col min="5895" max="5895" width="12.7109375" customWidth="1"/>
    <col min="5896" max="5896" width="13.85546875" bestFit="1" customWidth="1"/>
    <col min="5897" max="5897" width="12.7109375" customWidth="1"/>
    <col min="5898" max="5898" width="18.140625" customWidth="1"/>
    <col min="5899" max="5899" width="16.42578125" customWidth="1"/>
    <col min="5900" max="5900" width="15.42578125" customWidth="1"/>
    <col min="5902" max="5902" width="11.7109375" bestFit="1" customWidth="1"/>
    <col min="6145" max="6145" width="12.140625" customWidth="1"/>
    <col min="6146" max="6146" width="3.7109375" customWidth="1"/>
    <col min="6147" max="6149" width="12.7109375" customWidth="1"/>
    <col min="6150" max="6150" width="14.42578125" customWidth="1"/>
    <col min="6151" max="6151" width="12.7109375" customWidth="1"/>
    <col min="6152" max="6152" width="13.85546875" bestFit="1" customWidth="1"/>
    <col min="6153" max="6153" width="12.7109375" customWidth="1"/>
    <col min="6154" max="6154" width="18.140625" customWidth="1"/>
    <col min="6155" max="6155" width="16.42578125" customWidth="1"/>
    <col min="6156" max="6156" width="15.42578125" customWidth="1"/>
    <col min="6158" max="6158" width="11.7109375" bestFit="1" customWidth="1"/>
    <col min="6401" max="6401" width="12.140625" customWidth="1"/>
    <col min="6402" max="6402" width="3.7109375" customWidth="1"/>
    <col min="6403" max="6405" width="12.7109375" customWidth="1"/>
    <col min="6406" max="6406" width="14.42578125" customWidth="1"/>
    <col min="6407" max="6407" width="12.7109375" customWidth="1"/>
    <col min="6408" max="6408" width="13.85546875" bestFit="1" customWidth="1"/>
    <col min="6409" max="6409" width="12.7109375" customWidth="1"/>
    <col min="6410" max="6410" width="18.140625" customWidth="1"/>
    <col min="6411" max="6411" width="16.42578125" customWidth="1"/>
    <col min="6412" max="6412" width="15.42578125" customWidth="1"/>
    <col min="6414" max="6414" width="11.7109375" bestFit="1" customWidth="1"/>
    <col min="6657" max="6657" width="12.140625" customWidth="1"/>
    <col min="6658" max="6658" width="3.7109375" customWidth="1"/>
    <col min="6659" max="6661" width="12.7109375" customWidth="1"/>
    <col min="6662" max="6662" width="14.42578125" customWidth="1"/>
    <col min="6663" max="6663" width="12.7109375" customWidth="1"/>
    <col min="6664" max="6664" width="13.85546875" bestFit="1" customWidth="1"/>
    <col min="6665" max="6665" width="12.7109375" customWidth="1"/>
    <col min="6666" max="6666" width="18.140625" customWidth="1"/>
    <col min="6667" max="6667" width="16.42578125" customWidth="1"/>
    <col min="6668" max="6668" width="15.42578125" customWidth="1"/>
    <col min="6670" max="6670" width="11.7109375" bestFit="1" customWidth="1"/>
    <col min="6913" max="6913" width="12.140625" customWidth="1"/>
    <col min="6914" max="6914" width="3.7109375" customWidth="1"/>
    <col min="6915" max="6917" width="12.7109375" customWidth="1"/>
    <col min="6918" max="6918" width="14.42578125" customWidth="1"/>
    <col min="6919" max="6919" width="12.7109375" customWidth="1"/>
    <col min="6920" max="6920" width="13.85546875" bestFit="1" customWidth="1"/>
    <col min="6921" max="6921" width="12.7109375" customWidth="1"/>
    <col min="6922" max="6922" width="18.140625" customWidth="1"/>
    <col min="6923" max="6923" width="16.42578125" customWidth="1"/>
    <col min="6924" max="6924" width="15.42578125" customWidth="1"/>
    <col min="6926" max="6926" width="11.7109375" bestFit="1" customWidth="1"/>
    <col min="7169" max="7169" width="12.140625" customWidth="1"/>
    <col min="7170" max="7170" width="3.7109375" customWidth="1"/>
    <col min="7171" max="7173" width="12.7109375" customWidth="1"/>
    <col min="7174" max="7174" width="14.42578125" customWidth="1"/>
    <col min="7175" max="7175" width="12.7109375" customWidth="1"/>
    <col min="7176" max="7176" width="13.85546875" bestFit="1" customWidth="1"/>
    <col min="7177" max="7177" width="12.7109375" customWidth="1"/>
    <col min="7178" max="7178" width="18.140625" customWidth="1"/>
    <col min="7179" max="7179" width="16.42578125" customWidth="1"/>
    <col min="7180" max="7180" width="15.42578125" customWidth="1"/>
    <col min="7182" max="7182" width="11.7109375" bestFit="1" customWidth="1"/>
    <col min="7425" max="7425" width="12.140625" customWidth="1"/>
    <col min="7426" max="7426" width="3.7109375" customWidth="1"/>
    <col min="7427" max="7429" width="12.7109375" customWidth="1"/>
    <col min="7430" max="7430" width="14.42578125" customWidth="1"/>
    <col min="7431" max="7431" width="12.7109375" customWidth="1"/>
    <col min="7432" max="7432" width="13.85546875" bestFit="1" customWidth="1"/>
    <col min="7433" max="7433" width="12.7109375" customWidth="1"/>
    <col min="7434" max="7434" width="18.140625" customWidth="1"/>
    <col min="7435" max="7435" width="16.42578125" customWidth="1"/>
    <col min="7436" max="7436" width="15.42578125" customWidth="1"/>
    <col min="7438" max="7438" width="11.7109375" bestFit="1" customWidth="1"/>
    <col min="7681" max="7681" width="12.140625" customWidth="1"/>
    <col min="7682" max="7682" width="3.7109375" customWidth="1"/>
    <col min="7683" max="7685" width="12.7109375" customWidth="1"/>
    <col min="7686" max="7686" width="14.42578125" customWidth="1"/>
    <col min="7687" max="7687" width="12.7109375" customWidth="1"/>
    <col min="7688" max="7688" width="13.85546875" bestFit="1" customWidth="1"/>
    <col min="7689" max="7689" width="12.7109375" customWidth="1"/>
    <col min="7690" max="7690" width="18.140625" customWidth="1"/>
    <col min="7691" max="7691" width="16.42578125" customWidth="1"/>
    <col min="7692" max="7692" width="15.42578125" customWidth="1"/>
    <col min="7694" max="7694" width="11.7109375" bestFit="1" customWidth="1"/>
    <col min="7937" max="7937" width="12.140625" customWidth="1"/>
    <col min="7938" max="7938" width="3.7109375" customWidth="1"/>
    <col min="7939" max="7941" width="12.7109375" customWidth="1"/>
    <col min="7942" max="7942" width="14.42578125" customWidth="1"/>
    <col min="7943" max="7943" width="12.7109375" customWidth="1"/>
    <col min="7944" max="7944" width="13.85546875" bestFit="1" customWidth="1"/>
    <col min="7945" max="7945" width="12.7109375" customWidth="1"/>
    <col min="7946" max="7946" width="18.140625" customWidth="1"/>
    <col min="7947" max="7947" width="16.42578125" customWidth="1"/>
    <col min="7948" max="7948" width="15.42578125" customWidth="1"/>
    <col min="7950" max="7950" width="11.7109375" bestFit="1" customWidth="1"/>
    <col min="8193" max="8193" width="12.140625" customWidth="1"/>
    <col min="8194" max="8194" width="3.7109375" customWidth="1"/>
    <col min="8195" max="8197" width="12.7109375" customWidth="1"/>
    <col min="8198" max="8198" width="14.42578125" customWidth="1"/>
    <col min="8199" max="8199" width="12.7109375" customWidth="1"/>
    <col min="8200" max="8200" width="13.85546875" bestFit="1" customWidth="1"/>
    <col min="8201" max="8201" width="12.7109375" customWidth="1"/>
    <col min="8202" max="8202" width="18.140625" customWidth="1"/>
    <col min="8203" max="8203" width="16.42578125" customWidth="1"/>
    <col min="8204" max="8204" width="15.42578125" customWidth="1"/>
    <col min="8206" max="8206" width="11.7109375" bestFit="1" customWidth="1"/>
    <col min="8449" max="8449" width="12.140625" customWidth="1"/>
    <col min="8450" max="8450" width="3.7109375" customWidth="1"/>
    <col min="8451" max="8453" width="12.7109375" customWidth="1"/>
    <col min="8454" max="8454" width="14.42578125" customWidth="1"/>
    <col min="8455" max="8455" width="12.7109375" customWidth="1"/>
    <col min="8456" max="8456" width="13.85546875" bestFit="1" customWidth="1"/>
    <col min="8457" max="8457" width="12.7109375" customWidth="1"/>
    <col min="8458" max="8458" width="18.140625" customWidth="1"/>
    <col min="8459" max="8459" width="16.42578125" customWidth="1"/>
    <col min="8460" max="8460" width="15.42578125" customWidth="1"/>
    <col min="8462" max="8462" width="11.7109375" bestFit="1" customWidth="1"/>
    <col min="8705" max="8705" width="12.140625" customWidth="1"/>
    <col min="8706" max="8706" width="3.7109375" customWidth="1"/>
    <col min="8707" max="8709" width="12.7109375" customWidth="1"/>
    <col min="8710" max="8710" width="14.42578125" customWidth="1"/>
    <col min="8711" max="8711" width="12.7109375" customWidth="1"/>
    <col min="8712" max="8712" width="13.85546875" bestFit="1" customWidth="1"/>
    <col min="8713" max="8713" width="12.7109375" customWidth="1"/>
    <col min="8714" max="8714" width="18.140625" customWidth="1"/>
    <col min="8715" max="8715" width="16.42578125" customWidth="1"/>
    <col min="8716" max="8716" width="15.42578125" customWidth="1"/>
    <col min="8718" max="8718" width="11.7109375" bestFit="1" customWidth="1"/>
    <col min="8961" max="8961" width="12.140625" customWidth="1"/>
    <col min="8962" max="8962" width="3.7109375" customWidth="1"/>
    <col min="8963" max="8965" width="12.7109375" customWidth="1"/>
    <col min="8966" max="8966" width="14.42578125" customWidth="1"/>
    <col min="8967" max="8967" width="12.7109375" customWidth="1"/>
    <col min="8968" max="8968" width="13.85546875" bestFit="1" customWidth="1"/>
    <col min="8969" max="8969" width="12.7109375" customWidth="1"/>
    <col min="8970" max="8970" width="18.140625" customWidth="1"/>
    <col min="8971" max="8971" width="16.42578125" customWidth="1"/>
    <col min="8972" max="8972" width="15.42578125" customWidth="1"/>
    <col min="8974" max="8974" width="11.7109375" bestFit="1" customWidth="1"/>
    <col min="9217" max="9217" width="12.140625" customWidth="1"/>
    <col min="9218" max="9218" width="3.7109375" customWidth="1"/>
    <col min="9219" max="9221" width="12.7109375" customWidth="1"/>
    <col min="9222" max="9222" width="14.42578125" customWidth="1"/>
    <col min="9223" max="9223" width="12.7109375" customWidth="1"/>
    <col min="9224" max="9224" width="13.85546875" bestFit="1" customWidth="1"/>
    <col min="9225" max="9225" width="12.7109375" customWidth="1"/>
    <col min="9226" max="9226" width="18.140625" customWidth="1"/>
    <col min="9227" max="9227" width="16.42578125" customWidth="1"/>
    <col min="9228" max="9228" width="15.42578125" customWidth="1"/>
    <col min="9230" max="9230" width="11.7109375" bestFit="1" customWidth="1"/>
    <col min="9473" max="9473" width="12.140625" customWidth="1"/>
    <col min="9474" max="9474" width="3.7109375" customWidth="1"/>
    <col min="9475" max="9477" width="12.7109375" customWidth="1"/>
    <col min="9478" max="9478" width="14.42578125" customWidth="1"/>
    <col min="9479" max="9479" width="12.7109375" customWidth="1"/>
    <col min="9480" max="9480" width="13.85546875" bestFit="1" customWidth="1"/>
    <col min="9481" max="9481" width="12.7109375" customWidth="1"/>
    <col min="9482" max="9482" width="18.140625" customWidth="1"/>
    <col min="9483" max="9483" width="16.42578125" customWidth="1"/>
    <col min="9484" max="9484" width="15.42578125" customWidth="1"/>
    <col min="9486" max="9486" width="11.7109375" bestFit="1" customWidth="1"/>
    <col min="9729" max="9729" width="12.140625" customWidth="1"/>
    <col min="9730" max="9730" width="3.7109375" customWidth="1"/>
    <col min="9731" max="9733" width="12.7109375" customWidth="1"/>
    <col min="9734" max="9734" width="14.42578125" customWidth="1"/>
    <col min="9735" max="9735" width="12.7109375" customWidth="1"/>
    <col min="9736" max="9736" width="13.85546875" bestFit="1" customWidth="1"/>
    <col min="9737" max="9737" width="12.7109375" customWidth="1"/>
    <col min="9738" max="9738" width="18.140625" customWidth="1"/>
    <col min="9739" max="9739" width="16.42578125" customWidth="1"/>
    <col min="9740" max="9740" width="15.42578125" customWidth="1"/>
    <col min="9742" max="9742" width="11.7109375" bestFit="1" customWidth="1"/>
    <col min="9985" max="9985" width="12.140625" customWidth="1"/>
    <col min="9986" max="9986" width="3.7109375" customWidth="1"/>
    <col min="9987" max="9989" width="12.7109375" customWidth="1"/>
    <col min="9990" max="9990" width="14.42578125" customWidth="1"/>
    <col min="9991" max="9991" width="12.7109375" customWidth="1"/>
    <col min="9992" max="9992" width="13.85546875" bestFit="1" customWidth="1"/>
    <col min="9993" max="9993" width="12.7109375" customWidth="1"/>
    <col min="9994" max="9994" width="18.140625" customWidth="1"/>
    <col min="9995" max="9995" width="16.42578125" customWidth="1"/>
    <col min="9996" max="9996" width="15.42578125" customWidth="1"/>
    <col min="9998" max="9998" width="11.7109375" bestFit="1" customWidth="1"/>
    <col min="10241" max="10241" width="12.140625" customWidth="1"/>
    <col min="10242" max="10242" width="3.7109375" customWidth="1"/>
    <col min="10243" max="10245" width="12.7109375" customWidth="1"/>
    <col min="10246" max="10246" width="14.42578125" customWidth="1"/>
    <col min="10247" max="10247" width="12.7109375" customWidth="1"/>
    <col min="10248" max="10248" width="13.85546875" bestFit="1" customWidth="1"/>
    <col min="10249" max="10249" width="12.7109375" customWidth="1"/>
    <col min="10250" max="10250" width="18.140625" customWidth="1"/>
    <col min="10251" max="10251" width="16.42578125" customWidth="1"/>
    <col min="10252" max="10252" width="15.42578125" customWidth="1"/>
    <col min="10254" max="10254" width="11.7109375" bestFit="1" customWidth="1"/>
    <col min="10497" max="10497" width="12.140625" customWidth="1"/>
    <col min="10498" max="10498" width="3.7109375" customWidth="1"/>
    <col min="10499" max="10501" width="12.7109375" customWidth="1"/>
    <col min="10502" max="10502" width="14.42578125" customWidth="1"/>
    <col min="10503" max="10503" width="12.7109375" customWidth="1"/>
    <col min="10504" max="10504" width="13.85546875" bestFit="1" customWidth="1"/>
    <col min="10505" max="10505" width="12.7109375" customWidth="1"/>
    <col min="10506" max="10506" width="18.140625" customWidth="1"/>
    <col min="10507" max="10507" width="16.42578125" customWidth="1"/>
    <col min="10508" max="10508" width="15.42578125" customWidth="1"/>
    <col min="10510" max="10510" width="11.7109375" bestFit="1" customWidth="1"/>
    <col min="10753" max="10753" width="12.140625" customWidth="1"/>
    <col min="10754" max="10754" width="3.7109375" customWidth="1"/>
    <col min="10755" max="10757" width="12.7109375" customWidth="1"/>
    <col min="10758" max="10758" width="14.42578125" customWidth="1"/>
    <col min="10759" max="10759" width="12.7109375" customWidth="1"/>
    <col min="10760" max="10760" width="13.85546875" bestFit="1" customWidth="1"/>
    <col min="10761" max="10761" width="12.7109375" customWidth="1"/>
    <col min="10762" max="10762" width="18.140625" customWidth="1"/>
    <col min="10763" max="10763" width="16.42578125" customWidth="1"/>
    <col min="10764" max="10764" width="15.42578125" customWidth="1"/>
    <col min="10766" max="10766" width="11.7109375" bestFit="1" customWidth="1"/>
    <col min="11009" max="11009" width="12.140625" customWidth="1"/>
    <col min="11010" max="11010" width="3.7109375" customWidth="1"/>
    <col min="11011" max="11013" width="12.7109375" customWidth="1"/>
    <col min="11014" max="11014" width="14.42578125" customWidth="1"/>
    <col min="11015" max="11015" width="12.7109375" customWidth="1"/>
    <col min="11016" max="11016" width="13.85546875" bestFit="1" customWidth="1"/>
    <col min="11017" max="11017" width="12.7109375" customWidth="1"/>
    <col min="11018" max="11018" width="18.140625" customWidth="1"/>
    <col min="11019" max="11019" width="16.42578125" customWidth="1"/>
    <col min="11020" max="11020" width="15.42578125" customWidth="1"/>
    <col min="11022" max="11022" width="11.7109375" bestFit="1" customWidth="1"/>
    <col min="11265" max="11265" width="12.140625" customWidth="1"/>
    <col min="11266" max="11266" width="3.7109375" customWidth="1"/>
    <col min="11267" max="11269" width="12.7109375" customWidth="1"/>
    <col min="11270" max="11270" width="14.42578125" customWidth="1"/>
    <col min="11271" max="11271" width="12.7109375" customWidth="1"/>
    <col min="11272" max="11272" width="13.85546875" bestFit="1" customWidth="1"/>
    <col min="11273" max="11273" width="12.7109375" customWidth="1"/>
    <col min="11274" max="11274" width="18.140625" customWidth="1"/>
    <col min="11275" max="11275" width="16.42578125" customWidth="1"/>
    <col min="11276" max="11276" width="15.42578125" customWidth="1"/>
    <col min="11278" max="11278" width="11.7109375" bestFit="1" customWidth="1"/>
    <col min="11521" max="11521" width="12.140625" customWidth="1"/>
    <col min="11522" max="11522" width="3.7109375" customWidth="1"/>
    <col min="11523" max="11525" width="12.7109375" customWidth="1"/>
    <col min="11526" max="11526" width="14.42578125" customWidth="1"/>
    <col min="11527" max="11527" width="12.7109375" customWidth="1"/>
    <col min="11528" max="11528" width="13.85546875" bestFit="1" customWidth="1"/>
    <col min="11529" max="11529" width="12.7109375" customWidth="1"/>
    <col min="11530" max="11530" width="18.140625" customWidth="1"/>
    <col min="11531" max="11531" width="16.42578125" customWidth="1"/>
    <col min="11532" max="11532" width="15.42578125" customWidth="1"/>
    <col min="11534" max="11534" width="11.7109375" bestFit="1" customWidth="1"/>
    <col min="11777" max="11777" width="12.140625" customWidth="1"/>
    <col min="11778" max="11778" width="3.7109375" customWidth="1"/>
    <col min="11779" max="11781" width="12.7109375" customWidth="1"/>
    <col min="11782" max="11782" width="14.42578125" customWidth="1"/>
    <col min="11783" max="11783" width="12.7109375" customWidth="1"/>
    <col min="11784" max="11784" width="13.85546875" bestFit="1" customWidth="1"/>
    <col min="11785" max="11785" width="12.7109375" customWidth="1"/>
    <col min="11786" max="11786" width="18.140625" customWidth="1"/>
    <col min="11787" max="11787" width="16.42578125" customWidth="1"/>
    <col min="11788" max="11788" width="15.42578125" customWidth="1"/>
    <col min="11790" max="11790" width="11.7109375" bestFit="1" customWidth="1"/>
    <col min="12033" max="12033" width="12.140625" customWidth="1"/>
    <col min="12034" max="12034" width="3.7109375" customWidth="1"/>
    <col min="12035" max="12037" width="12.7109375" customWidth="1"/>
    <col min="12038" max="12038" width="14.42578125" customWidth="1"/>
    <col min="12039" max="12039" width="12.7109375" customWidth="1"/>
    <col min="12040" max="12040" width="13.85546875" bestFit="1" customWidth="1"/>
    <col min="12041" max="12041" width="12.7109375" customWidth="1"/>
    <col min="12042" max="12042" width="18.140625" customWidth="1"/>
    <col min="12043" max="12043" width="16.42578125" customWidth="1"/>
    <col min="12044" max="12044" width="15.42578125" customWidth="1"/>
    <col min="12046" max="12046" width="11.7109375" bestFit="1" customWidth="1"/>
    <col min="12289" max="12289" width="12.140625" customWidth="1"/>
    <col min="12290" max="12290" width="3.7109375" customWidth="1"/>
    <col min="12291" max="12293" width="12.7109375" customWidth="1"/>
    <col min="12294" max="12294" width="14.42578125" customWidth="1"/>
    <col min="12295" max="12295" width="12.7109375" customWidth="1"/>
    <col min="12296" max="12296" width="13.85546875" bestFit="1" customWidth="1"/>
    <col min="12297" max="12297" width="12.7109375" customWidth="1"/>
    <col min="12298" max="12298" width="18.140625" customWidth="1"/>
    <col min="12299" max="12299" width="16.42578125" customWidth="1"/>
    <col min="12300" max="12300" width="15.42578125" customWidth="1"/>
    <col min="12302" max="12302" width="11.7109375" bestFit="1" customWidth="1"/>
    <col min="12545" max="12545" width="12.140625" customWidth="1"/>
    <col min="12546" max="12546" width="3.7109375" customWidth="1"/>
    <col min="12547" max="12549" width="12.7109375" customWidth="1"/>
    <col min="12550" max="12550" width="14.42578125" customWidth="1"/>
    <col min="12551" max="12551" width="12.7109375" customWidth="1"/>
    <col min="12552" max="12552" width="13.85546875" bestFit="1" customWidth="1"/>
    <col min="12553" max="12553" width="12.7109375" customWidth="1"/>
    <col min="12554" max="12554" width="18.140625" customWidth="1"/>
    <col min="12555" max="12555" width="16.42578125" customWidth="1"/>
    <col min="12556" max="12556" width="15.42578125" customWidth="1"/>
    <col min="12558" max="12558" width="11.7109375" bestFit="1" customWidth="1"/>
    <col min="12801" max="12801" width="12.140625" customWidth="1"/>
    <col min="12802" max="12802" width="3.7109375" customWidth="1"/>
    <col min="12803" max="12805" width="12.7109375" customWidth="1"/>
    <col min="12806" max="12806" width="14.42578125" customWidth="1"/>
    <col min="12807" max="12807" width="12.7109375" customWidth="1"/>
    <col min="12808" max="12808" width="13.85546875" bestFit="1" customWidth="1"/>
    <col min="12809" max="12809" width="12.7109375" customWidth="1"/>
    <col min="12810" max="12810" width="18.140625" customWidth="1"/>
    <col min="12811" max="12811" width="16.42578125" customWidth="1"/>
    <col min="12812" max="12812" width="15.42578125" customWidth="1"/>
    <col min="12814" max="12814" width="11.7109375" bestFit="1" customWidth="1"/>
    <col min="13057" max="13057" width="12.140625" customWidth="1"/>
    <col min="13058" max="13058" width="3.7109375" customWidth="1"/>
    <col min="13059" max="13061" width="12.7109375" customWidth="1"/>
    <col min="13062" max="13062" width="14.42578125" customWidth="1"/>
    <col min="13063" max="13063" width="12.7109375" customWidth="1"/>
    <col min="13064" max="13064" width="13.85546875" bestFit="1" customWidth="1"/>
    <col min="13065" max="13065" width="12.7109375" customWidth="1"/>
    <col min="13066" max="13066" width="18.140625" customWidth="1"/>
    <col min="13067" max="13067" width="16.42578125" customWidth="1"/>
    <col min="13068" max="13068" width="15.42578125" customWidth="1"/>
    <col min="13070" max="13070" width="11.7109375" bestFit="1" customWidth="1"/>
    <col min="13313" max="13313" width="12.140625" customWidth="1"/>
    <col min="13314" max="13314" width="3.7109375" customWidth="1"/>
    <col min="13315" max="13317" width="12.7109375" customWidth="1"/>
    <col min="13318" max="13318" width="14.42578125" customWidth="1"/>
    <col min="13319" max="13319" width="12.7109375" customWidth="1"/>
    <col min="13320" max="13320" width="13.85546875" bestFit="1" customWidth="1"/>
    <col min="13321" max="13321" width="12.7109375" customWidth="1"/>
    <col min="13322" max="13322" width="18.140625" customWidth="1"/>
    <col min="13323" max="13323" width="16.42578125" customWidth="1"/>
    <col min="13324" max="13324" width="15.42578125" customWidth="1"/>
    <col min="13326" max="13326" width="11.7109375" bestFit="1" customWidth="1"/>
    <col min="13569" max="13569" width="12.140625" customWidth="1"/>
    <col min="13570" max="13570" width="3.7109375" customWidth="1"/>
    <col min="13571" max="13573" width="12.7109375" customWidth="1"/>
    <col min="13574" max="13574" width="14.42578125" customWidth="1"/>
    <col min="13575" max="13575" width="12.7109375" customWidth="1"/>
    <col min="13576" max="13576" width="13.85546875" bestFit="1" customWidth="1"/>
    <col min="13577" max="13577" width="12.7109375" customWidth="1"/>
    <col min="13578" max="13578" width="18.140625" customWidth="1"/>
    <col min="13579" max="13579" width="16.42578125" customWidth="1"/>
    <col min="13580" max="13580" width="15.42578125" customWidth="1"/>
    <col min="13582" max="13582" width="11.7109375" bestFit="1" customWidth="1"/>
    <col min="13825" max="13825" width="12.140625" customWidth="1"/>
    <col min="13826" max="13826" width="3.7109375" customWidth="1"/>
    <col min="13827" max="13829" width="12.7109375" customWidth="1"/>
    <col min="13830" max="13830" width="14.42578125" customWidth="1"/>
    <col min="13831" max="13831" width="12.7109375" customWidth="1"/>
    <col min="13832" max="13832" width="13.85546875" bestFit="1" customWidth="1"/>
    <col min="13833" max="13833" width="12.7109375" customWidth="1"/>
    <col min="13834" max="13834" width="18.140625" customWidth="1"/>
    <col min="13835" max="13835" width="16.42578125" customWidth="1"/>
    <col min="13836" max="13836" width="15.42578125" customWidth="1"/>
    <col min="13838" max="13838" width="11.7109375" bestFit="1" customWidth="1"/>
    <col min="14081" max="14081" width="12.140625" customWidth="1"/>
    <col min="14082" max="14082" width="3.7109375" customWidth="1"/>
    <col min="14083" max="14085" width="12.7109375" customWidth="1"/>
    <col min="14086" max="14086" width="14.42578125" customWidth="1"/>
    <col min="14087" max="14087" width="12.7109375" customWidth="1"/>
    <col min="14088" max="14088" width="13.85546875" bestFit="1" customWidth="1"/>
    <col min="14089" max="14089" width="12.7109375" customWidth="1"/>
    <col min="14090" max="14090" width="18.140625" customWidth="1"/>
    <col min="14091" max="14091" width="16.42578125" customWidth="1"/>
    <col min="14092" max="14092" width="15.42578125" customWidth="1"/>
    <col min="14094" max="14094" width="11.7109375" bestFit="1" customWidth="1"/>
    <col min="14337" max="14337" width="12.140625" customWidth="1"/>
    <col min="14338" max="14338" width="3.7109375" customWidth="1"/>
    <col min="14339" max="14341" width="12.7109375" customWidth="1"/>
    <col min="14342" max="14342" width="14.42578125" customWidth="1"/>
    <col min="14343" max="14343" width="12.7109375" customWidth="1"/>
    <col min="14344" max="14344" width="13.85546875" bestFit="1" customWidth="1"/>
    <col min="14345" max="14345" width="12.7109375" customWidth="1"/>
    <col min="14346" max="14346" width="18.140625" customWidth="1"/>
    <col min="14347" max="14347" width="16.42578125" customWidth="1"/>
    <col min="14348" max="14348" width="15.42578125" customWidth="1"/>
    <col min="14350" max="14350" width="11.7109375" bestFit="1" customWidth="1"/>
    <col min="14593" max="14593" width="12.140625" customWidth="1"/>
    <col min="14594" max="14594" width="3.7109375" customWidth="1"/>
    <col min="14595" max="14597" width="12.7109375" customWidth="1"/>
    <col min="14598" max="14598" width="14.42578125" customWidth="1"/>
    <col min="14599" max="14599" width="12.7109375" customWidth="1"/>
    <col min="14600" max="14600" width="13.85546875" bestFit="1" customWidth="1"/>
    <col min="14601" max="14601" width="12.7109375" customWidth="1"/>
    <col min="14602" max="14602" width="18.140625" customWidth="1"/>
    <col min="14603" max="14603" width="16.42578125" customWidth="1"/>
    <col min="14604" max="14604" width="15.42578125" customWidth="1"/>
    <col min="14606" max="14606" width="11.7109375" bestFit="1" customWidth="1"/>
    <col min="14849" max="14849" width="12.140625" customWidth="1"/>
    <col min="14850" max="14850" width="3.7109375" customWidth="1"/>
    <col min="14851" max="14853" width="12.7109375" customWidth="1"/>
    <col min="14854" max="14854" width="14.42578125" customWidth="1"/>
    <col min="14855" max="14855" width="12.7109375" customWidth="1"/>
    <col min="14856" max="14856" width="13.85546875" bestFit="1" customWidth="1"/>
    <col min="14857" max="14857" width="12.7109375" customWidth="1"/>
    <col min="14858" max="14858" width="18.140625" customWidth="1"/>
    <col min="14859" max="14859" width="16.42578125" customWidth="1"/>
    <col min="14860" max="14860" width="15.42578125" customWidth="1"/>
    <col min="14862" max="14862" width="11.7109375" bestFit="1" customWidth="1"/>
    <col min="15105" max="15105" width="12.140625" customWidth="1"/>
    <col min="15106" max="15106" width="3.7109375" customWidth="1"/>
    <col min="15107" max="15109" width="12.7109375" customWidth="1"/>
    <col min="15110" max="15110" width="14.42578125" customWidth="1"/>
    <col min="15111" max="15111" width="12.7109375" customWidth="1"/>
    <col min="15112" max="15112" width="13.85546875" bestFit="1" customWidth="1"/>
    <col min="15113" max="15113" width="12.7109375" customWidth="1"/>
    <col min="15114" max="15114" width="18.140625" customWidth="1"/>
    <col min="15115" max="15115" width="16.42578125" customWidth="1"/>
    <col min="15116" max="15116" width="15.42578125" customWidth="1"/>
    <col min="15118" max="15118" width="11.7109375" bestFit="1" customWidth="1"/>
    <col min="15361" max="15361" width="12.140625" customWidth="1"/>
    <col min="15362" max="15362" width="3.7109375" customWidth="1"/>
    <col min="15363" max="15365" width="12.7109375" customWidth="1"/>
    <col min="15366" max="15366" width="14.42578125" customWidth="1"/>
    <col min="15367" max="15367" width="12.7109375" customWidth="1"/>
    <col min="15368" max="15368" width="13.85546875" bestFit="1" customWidth="1"/>
    <col min="15369" max="15369" width="12.7109375" customWidth="1"/>
    <col min="15370" max="15370" width="18.140625" customWidth="1"/>
    <col min="15371" max="15371" width="16.42578125" customWidth="1"/>
    <col min="15372" max="15372" width="15.42578125" customWidth="1"/>
    <col min="15374" max="15374" width="11.7109375" bestFit="1" customWidth="1"/>
    <col min="15617" max="15617" width="12.140625" customWidth="1"/>
    <col min="15618" max="15618" width="3.7109375" customWidth="1"/>
    <col min="15619" max="15621" width="12.7109375" customWidth="1"/>
    <col min="15622" max="15622" width="14.42578125" customWidth="1"/>
    <col min="15623" max="15623" width="12.7109375" customWidth="1"/>
    <col min="15624" max="15624" width="13.85546875" bestFit="1" customWidth="1"/>
    <col min="15625" max="15625" width="12.7109375" customWidth="1"/>
    <col min="15626" max="15626" width="18.140625" customWidth="1"/>
    <col min="15627" max="15627" width="16.42578125" customWidth="1"/>
    <col min="15628" max="15628" width="15.42578125" customWidth="1"/>
    <col min="15630" max="15630" width="11.7109375" bestFit="1" customWidth="1"/>
    <col min="15873" max="15873" width="12.140625" customWidth="1"/>
    <col min="15874" max="15874" width="3.7109375" customWidth="1"/>
    <col min="15875" max="15877" width="12.7109375" customWidth="1"/>
    <col min="15878" max="15878" width="14.42578125" customWidth="1"/>
    <col min="15879" max="15879" width="12.7109375" customWidth="1"/>
    <col min="15880" max="15880" width="13.85546875" bestFit="1" customWidth="1"/>
    <col min="15881" max="15881" width="12.7109375" customWidth="1"/>
    <col min="15882" max="15882" width="18.140625" customWidth="1"/>
    <col min="15883" max="15883" width="16.42578125" customWidth="1"/>
    <col min="15884" max="15884" width="15.42578125" customWidth="1"/>
    <col min="15886" max="15886" width="11.7109375" bestFit="1" customWidth="1"/>
    <col min="16129" max="16129" width="12.140625" customWidth="1"/>
    <col min="16130" max="16130" width="3.7109375" customWidth="1"/>
    <col min="16131" max="16133" width="12.7109375" customWidth="1"/>
    <col min="16134" max="16134" width="14.42578125" customWidth="1"/>
    <col min="16135" max="16135" width="12.7109375" customWidth="1"/>
    <col min="16136" max="16136" width="13.85546875" bestFit="1" customWidth="1"/>
    <col min="16137" max="16137" width="12.7109375" customWidth="1"/>
    <col min="16138" max="16138" width="18.140625" customWidth="1"/>
    <col min="16139" max="16139" width="16.42578125" customWidth="1"/>
    <col min="16140" max="16140" width="15.42578125" customWidth="1"/>
    <col min="16142" max="16142" width="11.7109375" bestFit="1" customWidth="1"/>
  </cols>
  <sheetData>
    <row r="1" spans="1:12" ht="21" customHeight="1" x14ac:dyDescent="0.25">
      <c r="A1"/>
      <c r="B1" s="1"/>
    </row>
    <row r="2" spans="1:12" s="5" customFormat="1" ht="27" customHeigh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</row>
    <row r="3" spans="1:12" ht="27" customHeight="1" thickBot="1" x14ac:dyDescent="0.35">
      <c r="A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51" customHeight="1" thickBot="1" x14ac:dyDescent="0.3">
      <c r="A4" s="6" t="s">
        <v>1</v>
      </c>
      <c r="B4" s="7" t="s">
        <v>2</v>
      </c>
      <c r="C4" s="8"/>
      <c r="D4" s="9"/>
      <c r="E4" s="9"/>
      <c r="F4" s="9"/>
      <c r="G4" s="10" t="s">
        <v>3</v>
      </c>
      <c r="H4" s="11"/>
      <c r="I4" s="11"/>
      <c r="J4" s="12"/>
      <c r="K4" s="13" t="s">
        <v>4</v>
      </c>
      <c r="L4" s="14"/>
    </row>
    <row r="5" spans="1:12" ht="12.75" customHeight="1" x14ac:dyDescent="0.2">
      <c r="A5" s="15"/>
      <c r="B5" s="16"/>
      <c r="C5" s="17" t="s">
        <v>5</v>
      </c>
      <c r="D5" s="18" t="s">
        <v>6</v>
      </c>
      <c r="E5" s="19" t="s">
        <v>7</v>
      </c>
      <c r="F5" s="20" t="s">
        <v>8</v>
      </c>
      <c r="G5" s="16" t="s">
        <v>9</v>
      </c>
      <c r="H5" s="21" t="s">
        <v>10</v>
      </c>
      <c r="I5" s="21" t="s">
        <v>11</v>
      </c>
      <c r="J5" s="22" t="s">
        <v>8</v>
      </c>
      <c r="K5" s="23" t="s">
        <v>12</v>
      </c>
      <c r="L5" s="24"/>
    </row>
    <row r="6" spans="1:12" ht="12.75" customHeight="1" thickBot="1" x14ac:dyDescent="0.25">
      <c r="A6" s="25"/>
      <c r="B6" s="26"/>
      <c r="C6" s="27" t="s">
        <v>13</v>
      </c>
      <c r="D6" s="28"/>
      <c r="E6" s="29" t="s">
        <v>14</v>
      </c>
      <c r="F6" s="30" t="s">
        <v>15</v>
      </c>
      <c r="G6" s="31"/>
      <c r="H6" s="32" t="s">
        <v>16</v>
      </c>
      <c r="I6" s="32"/>
      <c r="J6" s="30" t="s">
        <v>17</v>
      </c>
      <c r="K6" s="33"/>
      <c r="L6" s="24"/>
    </row>
    <row r="7" spans="1:12" ht="12.75" customHeight="1" x14ac:dyDescent="0.2">
      <c r="A7" s="34"/>
      <c r="B7" s="35"/>
      <c r="C7" s="36"/>
      <c r="D7" s="37"/>
      <c r="E7" s="38"/>
      <c r="F7" s="39"/>
      <c r="G7" s="40"/>
      <c r="H7" s="41"/>
      <c r="I7" s="41"/>
      <c r="J7" s="42"/>
      <c r="K7" s="43"/>
      <c r="L7" s="24"/>
    </row>
    <row r="8" spans="1:12" ht="14.1" customHeight="1" x14ac:dyDescent="0.2">
      <c r="A8" s="44" t="s">
        <v>18</v>
      </c>
      <c r="B8" s="45" t="s">
        <v>19</v>
      </c>
      <c r="C8" s="46">
        <f>'[1]Asilo 2025'!C7</f>
        <v>315732.95</v>
      </c>
      <c r="D8" s="46">
        <f>'[1]Asilo 2025'!C8</f>
        <v>154379.60999999999</v>
      </c>
      <c r="E8" s="47">
        <f>'[1]Asilo 2025'!F12/2</f>
        <v>23168.044999999998</v>
      </c>
      <c r="F8" s="48">
        <f>SUM(C8:E8)</f>
        <v>493280.60499999998</v>
      </c>
      <c r="G8" s="49">
        <f>'[1]Asilo 2025'!F23</f>
        <v>128296.6</v>
      </c>
      <c r="H8" s="50"/>
      <c r="I8" s="50">
        <f>'[1]Asilo 2025'!F24</f>
        <v>0</v>
      </c>
      <c r="J8" s="48">
        <f>SUM(G8:I8)</f>
        <v>128296.6</v>
      </c>
      <c r="K8" s="51">
        <f>J8/F8</f>
        <v>0.26008847438873056</v>
      </c>
      <c r="L8" s="24"/>
    </row>
    <row r="9" spans="1:12" ht="12" customHeight="1" x14ac:dyDescent="0.2">
      <c r="A9" s="52" t="s">
        <v>20</v>
      </c>
      <c r="B9" s="53"/>
      <c r="C9" s="54"/>
      <c r="D9" s="55"/>
      <c r="E9" s="56"/>
      <c r="F9" s="57"/>
      <c r="G9" s="58"/>
      <c r="H9" s="55"/>
      <c r="I9" s="59"/>
      <c r="J9" s="57"/>
      <c r="K9" s="60"/>
      <c r="L9" s="24"/>
    </row>
    <row r="10" spans="1:12" ht="12" customHeight="1" x14ac:dyDescent="0.2">
      <c r="A10" s="44" t="s">
        <v>21</v>
      </c>
      <c r="B10" s="45" t="s">
        <v>19</v>
      </c>
      <c r="C10" s="46">
        <f>'[1]Mense 2025'!C7</f>
        <v>0</v>
      </c>
      <c r="D10" s="46">
        <f>'[1]Mense 2025'!H17</f>
        <v>528807.48</v>
      </c>
      <c r="E10" s="47">
        <f>'[1]Mense 2025'!G12</f>
        <v>0</v>
      </c>
      <c r="F10" s="48">
        <f>SUM(C10:E10)</f>
        <v>528807.48</v>
      </c>
      <c r="G10" s="49"/>
      <c r="H10" s="50"/>
      <c r="I10" s="50">
        <f>'[1]Mense 2025'!G23+'[1]Mense 2025'!G22</f>
        <v>0</v>
      </c>
      <c r="J10" s="48">
        <f>G10+I10</f>
        <v>0</v>
      </c>
      <c r="K10" s="51">
        <f>J10/F10</f>
        <v>0</v>
      </c>
      <c r="L10" s="24"/>
    </row>
    <row r="11" spans="1:12" ht="12" customHeight="1" x14ac:dyDescent="0.2">
      <c r="A11" s="52" t="s">
        <v>22</v>
      </c>
      <c r="B11" s="61"/>
      <c r="C11" s="62"/>
      <c r="D11" s="63"/>
      <c r="E11" s="64"/>
      <c r="F11" s="65"/>
      <c r="G11" s="66"/>
      <c r="H11" s="67"/>
      <c r="I11" s="67"/>
      <c r="J11" s="68"/>
      <c r="K11" s="69"/>
      <c r="L11" s="24"/>
    </row>
    <row r="12" spans="1:12" ht="12" customHeight="1" x14ac:dyDescent="0.2">
      <c r="A12" s="44" t="s">
        <v>23</v>
      </c>
      <c r="B12" s="45" t="s">
        <v>19</v>
      </c>
      <c r="C12" s="46">
        <v>0</v>
      </c>
      <c r="D12" s="46">
        <f>'[1]Mercati 2025'!F6</f>
        <v>296037.78000000003</v>
      </c>
      <c r="E12" s="47">
        <f>'[1]Mercati 2025'!F11</f>
        <v>0</v>
      </c>
      <c r="F12" s="48">
        <f>SUM(C12:E12)</f>
        <v>296037.78000000003</v>
      </c>
      <c r="G12" s="49">
        <f>'[1]Mercati 2025'!F20</f>
        <v>18242.97</v>
      </c>
      <c r="H12" s="50">
        <f>'[1]Mercati 2025'!F21</f>
        <v>180508.9</v>
      </c>
      <c r="I12" s="50">
        <f>'[1]Mercati 2025'!F27</f>
        <v>0</v>
      </c>
      <c r="J12" s="48">
        <f>SUM(G12:I12)</f>
        <v>198751.87</v>
      </c>
      <c r="K12" s="51">
        <f>J12/F12</f>
        <v>0.67137332944464045</v>
      </c>
      <c r="L12" s="24"/>
    </row>
    <row r="13" spans="1:12" ht="12" customHeight="1" x14ac:dyDescent="0.2">
      <c r="A13" s="52" t="s">
        <v>24</v>
      </c>
      <c r="B13" s="70"/>
      <c r="C13" s="54"/>
      <c r="D13" s="55"/>
      <c r="E13" s="71"/>
      <c r="F13" s="72"/>
      <c r="G13" s="58"/>
      <c r="H13" s="55"/>
      <c r="I13" s="55"/>
      <c r="J13" s="72"/>
      <c r="K13" s="60"/>
      <c r="L13" s="24"/>
    </row>
    <row r="14" spans="1:12" ht="12" customHeight="1" x14ac:dyDescent="0.2">
      <c r="A14" s="44" t="s">
        <v>25</v>
      </c>
      <c r="B14" s="45" t="s">
        <v>19</v>
      </c>
      <c r="C14" s="46">
        <f>'[1]Teatro 2025'!C7</f>
        <v>0</v>
      </c>
      <c r="D14" s="46">
        <f>'[1]Teatro 2025'!C8+'[1]Teatro 2025'!F15</f>
        <v>1443831.9</v>
      </c>
      <c r="E14" s="47">
        <f>'[1]Teatro 2025'!F11</f>
        <v>131656.66</v>
      </c>
      <c r="F14" s="48">
        <f>SUM(C14:E14)</f>
        <v>1575488.5599999998</v>
      </c>
      <c r="G14" s="49"/>
      <c r="H14" s="50">
        <f>'[1]Teatro 2025'!F22</f>
        <v>228993.11</v>
      </c>
      <c r="I14" s="50">
        <f>'[1]Teatro 2025'!F23+'[1]Teatro 2025'!F24</f>
        <v>65313.88</v>
      </c>
      <c r="J14" s="48">
        <f>SUM(G14:I14)</f>
        <v>294306.99</v>
      </c>
      <c r="K14" s="51">
        <f>J14/F14</f>
        <v>0.18680363505781344</v>
      </c>
      <c r="L14" s="24"/>
    </row>
    <row r="15" spans="1:12" ht="12" customHeight="1" x14ac:dyDescent="0.2">
      <c r="A15" s="52" t="s">
        <v>26</v>
      </c>
      <c r="B15" s="70"/>
      <c r="C15" s="73"/>
      <c r="D15" s="55"/>
      <c r="E15" s="71"/>
      <c r="F15" s="72"/>
      <c r="G15" s="74"/>
      <c r="H15" s="75"/>
      <c r="I15" s="55"/>
      <c r="J15" s="72"/>
      <c r="K15" s="60"/>
      <c r="L15" s="24"/>
    </row>
    <row r="16" spans="1:12" ht="12" customHeight="1" x14ac:dyDescent="0.2">
      <c r="A16" s="44" t="s">
        <v>27</v>
      </c>
      <c r="B16" s="45" t="s">
        <v>19</v>
      </c>
      <c r="C16" s="46">
        <f>'[1]Pinacoteca 2025'!C7</f>
        <v>68457.460000000006</v>
      </c>
      <c r="D16" s="46">
        <f>'[1]Pinacoteca 2025'!C8</f>
        <v>433352.93</v>
      </c>
      <c r="E16" s="47">
        <f>'[1]Pinacoteca 2025'!F11</f>
        <v>66057.52</v>
      </c>
      <c r="F16" s="48">
        <f>SUM(C16:E16)</f>
        <v>567867.91</v>
      </c>
      <c r="G16" s="49"/>
      <c r="H16" s="50">
        <f>'[1]Pinacoteca 2025'!F25</f>
        <v>60874.54</v>
      </c>
      <c r="I16" s="50">
        <f>'[1]Pinacoteca 2025'!F26+'[1]Pinacoteca 2025'!F27+'[1]Pinacoteca 2025'!F28</f>
        <v>104301.49</v>
      </c>
      <c r="J16" s="48">
        <f>SUM(G16:I16)</f>
        <v>165176.03</v>
      </c>
      <c r="K16" s="51">
        <f>J16/F16</f>
        <v>0.29087051247533952</v>
      </c>
      <c r="L16" s="24"/>
    </row>
    <row r="17" spans="1:16" ht="12" customHeight="1" x14ac:dyDescent="0.2">
      <c r="A17" s="52" t="s">
        <v>28</v>
      </c>
      <c r="B17" s="70"/>
      <c r="C17" s="73"/>
      <c r="D17" s="55"/>
      <c r="E17" s="71"/>
      <c r="F17" s="72"/>
      <c r="G17" s="58"/>
      <c r="H17" s="55"/>
      <c r="I17" s="55"/>
      <c r="J17" s="72"/>
      <c r="K17" s="60"/>
      <c r="L17" s="24"/>
    </row>
    <row r="18" spans="1:16" ht="15" customHeight="1" x14ac:dyDescent="0.2">
      <c r="A18" s="44" t="s">
        <v>29</v>
      </c>
      <c r="B18" s="45" t="s">
        <v>19</v>
      </c>
      <c r="C18" s="46">
        <f>'[1]Centri sportivi 2025'!C7</f>
        <v>0</v>
      </c>
      <c r="D18" s="46">
        <f>'[1]Centri sportivi 2025'!C8</f>
        <v>843816.02</v>
      </c>
      <c r="E18" s="47">
        <f>'[1]Centri sportivi 2025'!F11</f>
        <v>238522.67</v>
      </c>
      <c r="F18" s="48">
        <f>SUM(C18:E18)</f>
        <v>1082338.69</v>
      </c>
      <c r="G18" s="49">
        <f>'[1]Centri sportivi 2025'!F28</f>
        <v>171535.27</v>
      </c>
      <c r="H18" s="50"/>
      <c r="I18" s="50">
        <f>'[1]Centri sportivi 2025'!F29</f>
        <v>0</v>
      </c>
      <c r="J18" s="48">
        <f>SUM(G18:I18)</f>
        <v>171535.27</v>
      </c>
      <c r="K18" s="51">
        <f>J18/F18</f>
        <v>0.15848576012745141</v>
      </c>
      <c r="L18" s="24"/>
    </row>
    <row r="19" spans="1:16" ht="12.75" customHeight="1" x14ac:dyDescent="0.2">
      <c r="A19" s="76"/>
      <c r="B19" s="77"/>
      <c r="C19" s="78"/>
      <c r="D19" s="78"/>
      <c r="E19" s="79"/>
      <c r="F19" s="80"/>
      <c r="G19" s="81"/>
      <c r="H19" s="78"/>
      <c r="I19" s="78"/>
      <c r="J19" s="82"/>
      <c r="K19" s="60"/>
      <c r="L19" s="24"/>
    </row>
    <row r="20" spans="1:16" ht="12" customHeight="1" thickBot="1" x14ac:dyDescent="0.25">
      <c r="A20" s="44" t="s">
        <v>30</v>
      </c>
      <c r="B20" s="83" t="s">
        <v>19</v>
      </c>
      <c r="C20" s="50">
        <v>0</v>
      </c>
      <c r="D20" s="50">
        <f>+'[1]Parcheggi 2025'!G18</f>
        <v>174356.28</v>
      </c>
      <c r="E20" s="84">
        <v>0</v>
      </c>
      <c r="F20" s="48">
        <f>SUM(C20:E20)</f>
        <v>174356.28</v>
      </c>
      <c r="G20" s="49">
        <f>+'[1]Parcheggi 2025'!G26</f>
        <v>5998.8</v>
      </c>
      <c r="H20" s="50"/>
      <c r="I20" s="50">
        <v>0</v>
      </c>
      <c r="J20" s="48">
        <f>SUM(G20:I20)</f>
        <v>5998.8</v>
      </c>
      <c r="K20" s="51">
        <f>J20/F20</f>
        <v>3.4405414017780148E-2</v>
      </c>
      <c r="L20" s="24"/>
    </row>
    <row r="21" spans="1:16" ht="15.75" customHeight="1" x14ac:dyDescent="0.2">
      <c r="A21" s="15"/>
      <c r="B21" s="85"/>
      <c r="C21" s="86"/>
      <c r="D21" s="86"/>
      <c r="E21" s="86"/>
      <c r="F21" s="87"/>
      <c r="G21" s="88"/>
      <c r="H21" s="86"/>
      <c r="I21" s="86"/>
      <c r="J21" s="87"/>
      <c r="K21" s="89"/>
      <c r="L21" s="24"/>
    </row>
    <row r="22" spans="1:16" ht="12" customHeight="1" thickBot="1" x14ac:dyDescent="0.25">
      <c r="A22" s="90" t="s">
        <v>8</v>
      </c>
      <c r="B22" s="91" t="s">
        <v>19</v>
      </c>
      <c r="C22" s="92">
        <f>C8+C10+C12+C14+C16+C18+C20</f>
        <v>384190.41000000003</v>
      </c>
      <c r="D22" s="92">
        <f>D8+D10+D12+D14+D16+D18+D20</f>
        <v>3874582</v>
      </c>
      <c r="E22" s="92">
        <f>E8+E10+E12+E14+E16+E18+E20</f>
        <v>459404.89500000002</v>
      </c>
      <c r="F22" s="92">
        <f>SUM(F8+F10+F12+F14+F16+F18+F20)</f>
        <v>4718177.3050000006</v>
      </c>
      <c r="G22" s="93">
        <f>G8+G10+G12+G14+G16+G18+G20</f>
        <v>324073.63999999996</v>
      </c>
      <c r="H22" s="92">
        <f>H8+H10+H12+H14+H16+H18+H20</f>
        <v>470376.55</v>
      </c>
      <c r="I22" s="92">
        <f>I8+I10+I12+I14+I16+I18+I20</f>
        <v>169615.37</v>
      </c>
      <c r="J22" s="94">
        <f>J8+J10+J12+J14+J16+J18+J20</f>
        <v>964065.56</v>
      </c>
      <c r="K22" s="95">
        <f>J22/F22</f>
        <v>0.20433008292807256</v>
      </c>
      <c r="L22" s="96"/>
      <c r="N22" s="97"/>
      <c r="O22" s="98"/>
      <c r="P22" s="98"/>
    </row>
    <row r="23" spans="1:16" ht="16.5" x14ac:dyDescent="0.3">
      <c r="A23" s="99"/>
      <c r="B23" s="100"/>
      <c r="C23" s="100"/>
      <c r="D23" s="100"/>
      <c r="E23" s="100"/>
      <c r="F23" s="101"/>
      <c r="G23" s="100"/>
      <c r="H23" s="100"/>
      <c r="I23" s="100"/>
      <c r="J23" s="100"/>
      <c r="K23" s="99"/>
      <c r="L23" s="24"/>
    </row>
    <row r="24" spans="1:16" ht="16.5" thickBot="1" x14ac:dyDescent="0.3">
      <c r="A24" s="99"/>
      <c r="B24" s="100"/>
      <c r="C24" s="100"/>
      <c r="D24" s="100"/>
      <c r="E24" s="100"/>
      <c r="F24" s="102"/>
      <c r="G24" s="100"/>
      <c r="H24" s="100"/>
      <c r="I24" s="100"/>
      <c r="J24" s="102"/>
      <c r="K24" s="103"/>
      <c r="L24" s="24"/>
    </row>
    <row r="25" spans="1:16" ht="16.5" thickBot="1" x14ac:dyDescent="0.25">
      <c r="A25" s="6" t="s">
        <v>1</v>
      </c>
      <c r="B25" s="7" t="s">
        <v>2</v>
      </c>
      <c r="C25" s="8"/>
      <c r="D25" s="9"/>
      <c r="E25" s="9"/>
      <c r="F25" s="9"/>
      <c r="G25" s="10" t="s">
        <v>3</v>
      </c>
      <c r="H25" s="11"/>
      <c r="I25" s="11"/>
      <c r="J25" s="12"/>
      <c r="K25" s="13"/>
    </row>
    <row r="26" spans="1:16" ht="12" customHeight="1" x14ac:dyDescent="0.2">
      <c r="A26" s="104" t="s">
        <v>31</v>
      </c>
      <c r="B26" s="105"/>
      <c r="C26" s="106"/>
      <c r="D26" s="107"/>
      <c r="E26" s="108"/>
      <c r="F26" s="109"/>
      <c r="G26" s="110"/>
      <c r="H26" s="107"/>
      <c r="I26" s="107"/>
      <c r="J26" s="109"/>
      <c r="K26" s="89"/>
      <c r="L26" s="24"/>
    </row>
    <row r="27" spans="1:16" ht="12" customHeight="1" x14ac:dyDescent="0.2">
      <c r="A27" s="44" t="s">
        <v>32</v>
      </c>
      <c r="B27" s="45" t="s">
        <v>19</v>
      </c>
      <c r="C27" s="46">
        <f>'[1] Lampade 2025'!F11</f>
        <v>5581.39</v>
      </c>
      <c r="D27" s="46">
        <f>'[1] Lampade 2025'!F6</f>
        <v>35039.24</v>
      </c>
      <c r="E27" s="47">
        <v>0</v>
      </c>
      <c r="F27" s="48">
        <f>SUM(B27:E27)</f>
        <v>40620.629999999997</v>
      </c>
      <c r="G27" s="49">
        <f>'[1] Lampade 2025'!F22</f>
        <v>187972.51</v>
      </c>
      <c r="H27" s="50"/>
      <c r="I27" s="50">
        <v>0</v>
      </c>
      <c r="J27" s="48">
        <f>SUM(G27:I27)</f>
        <v>187972.51</v>
      </c>
      <c r="K27" s="51">
        <v>0</v>
      </c>
      <c r="L27" s="24"/>
    </row>
    <row r="28" spans="1:16" ht="13.5" customHeight="1" x14ac:dyDescent="0.2">
      <c r="A28" s="52" t="s">
        <v>33</v>
      </c>
      <c r="B28" s="111"/>
      <c r="C28" s="112"/>
      <c r="D28" s="112"/>
      <c r="E28" s="113"/>
      <c r="F28" s="114"/>
      <c r="G28" s="115"/>
      <c r="H28" s="112"/>
      <c r="I28" s="112"/>
      <c r="J28" s="114"/>
      <c r="K28" s="69"/>
      <c r="L28" s="24"/>
    </row>
    <row r="29" spans="1:16" ht="12" customHeight="1" thickBot="1" x14ac:dyDescent="0.25">
      <c r="A29" s="116" t="s">
        <v>34</v>
      </c>
      <c r="B29" s="91"/>
      <c r="C29" s="92">
        <f>'[1]Trasporti scolastici 2025'!C7</f>
        <v>554506.86</v>
      </c>
      <c r="D29" s="92">
        <f>'[1]Trasporti scolastici 2025'!C8</f>
        <v>367409.7</v>
      </c>
      <c r="E29" s="92">
        <f>'[1]Trasporti scolastici 2025'!F11</f>
        <v>0</v>
      </c>
      <c r="F29" s="94">
        <f>SUM(B29:E29)</f>
        <v>921916.56</v>
      </c>
      <c r="G29" s="93">
        <f>'[1]Trasporti scolastici 2025'!F28</f>
        <v>98594.47</v>
      </c>
      <c r="H29" s="92"/>
      <c r="I29" s="92">
        <f>'[1]Trasporti scolastici 2025'!F29</f>
        <v>0</v>
      </c>
      <c r="J29" s="94">
        <f>SUM(G29:I29)</f>
        <v>98594.47</v>
      </c>
      <c r="K29" s="95">
        <f>J29/F29</f>
        <v>0.10694511225614604</v>
      </c>
      <c r="L29" s="24"/>
    </row>
    <row r="30" spans="1:16" x14ac:dyDescent="0.2">
      <c r="A30"/>
    </row>
    <row r="31" spans="1:16" x14ac:dyDescent="0.2">
      <c r="A31"/>
    </row>
    <row r="32" spans="1:16" x14ac:dyDescent="0.2">
      <c r="A32" s="117" t="s">
        <v>35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</sheetData>
  <mergeCells count="7">
    <mergeCell ref="A32:J32"/>
    <mergeCell ref="A2:J2"/>
    <mergeCell ref="B4:F4"/>
    <mergeCell ref="G4:J4"/>
    <mergeCell ref="K5:K6"/>
    <mergeCell ref="B25:F25"/>
    <mergeCell ref="G25:J25"/>
  </mergeCells>
  <pageMargins left="0.86614173228346458" right="0.19" top="0.39" bottom="0" header="0.19685039370078741" footer="0.1574803149606299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Consuntivo 2025</vt:lpstr>
      <vt:lpstr>'Consuntivo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Gasparroni</dc:creator>
  <cp:lastModifiedBy>Donatella Gasparroni</cp:lastModifiedBy>
  <dcterms:created xsi:type="dcterms:W3CDTF">2026-06-08T11:46:51Z</dcterms:created>
  <dcterms:modified xsi:type="dcterms:W3CDTF">2026-06-08T11:48:22Z</dcterms:modified>
</cp:coreProperties>
</file>